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 codeName="{AE6600E7-7A62-396C-DE95-9942FA9DD81E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tichtingcarmelcollege-my.sharepoint.com/personal/m_vandervegt_canisius_nl/Documents/Leerjaar 21&amp;22/D&amp;P - ondernemen/Restaria 't Canisius/"/>
    </mc:Choice>
  </mc:AlternateContent>
  <xr:revisionPtr revIDLastSave="95" documentId="8_{55B0FD89-4C1A-4E3A-A2C1-DA0AC82F3458}" xr6:coauthVersionLast="47" xr6:coauthVersionMax="47" xr10:uidLastSave="{44358918-8038-4E5E-8866-71EB780DE52B}"/>
  <bookViews>
    <workbookView showSheetTabs="0" xWindow="-120" yWindow="-120" windowWidth="20730" windowHeight="11160" firstSheet="2" activeTab="2" xr2:uid="{00000000-000D-0000-FFFF-FFFF00000000}"/>
  </bookViews>
  <sheets>
    <sheet name="input1" sheetId="1" state="hidden" r:id="rId1"/>
    <sheet name="input2" sheetId="2" state="hidden" r:id="rId2"/>
    <sheet name="bedrijfsresultaat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3" l="1"/>
  <c r="I7" i="3"/>
  <c r="J11" i="3" l="1"/>
  <c r="J10" i="3"/>
  <c r="J7" i="3"/>
  <c r="J6" i="3"/>
  <c r="J8" i="3"/>
  <c r="J9" i="3"/>
  <c r="I11" i="3" l="1"/>
  <c r="I10" i="3"/>
  <c r="I9" i="3"/>
  <c r="I8" i="3"/>
  <c r="I6" i="3"/>
  <c r="I5" i="3"/>
  <c r="E33" i="2" l="1"/>
  <c r="F31" i="2"/>
  <c r="F30" i="2"/>
  <c r="F29" i="2"/>
  <c r="F28" i="2"/>
  <c r="F27" i="2"/>
  <c r="F26" i="2"/>
  <c r="F25" i="2"/>
  <c r="I10" i="2"/>
  <c r="J10" i="2" s="1"/>
  <c r="I9" i="2"/>
  <c r="J9" i="2" s="1"/>
  <c r="I8" i="2"/>
  <c r="J8" i="2" s="1"/>
  <c r="I7" i="2"/>
  <c r="J7" i="2" s="1"/>
  <c r="I6" i="2"/>
  <c r="J6" i="2" s="1"/>
  <c r="I5" i="2"/>
  <c r="J5" i="2" s="1"/>
  <c r="I4" i="2"/>
  <c r="I11" i="2" l="1"/>
  <c r="J4" i="2"/>
  <c r="O11" i="1"/>
  <c r="P11" i="1" s="1"/>
  <c r="E39" i="1"/>
  <c r="F32" i="1"/>
  <c r="F33" i="1"/>
  <c r="F34" i="1"/>
  <c r="F35" i="1"/>
  <c r="F36" i="1"/>
  <c r="F37" i="1"/>
  <c r="F31" i="1"/>
  <c r="O5" i="1" l="1"/>
  <c r="P5" i="1" s="1"/>
  <c r="O7" i="1" l="1"/>
  <c r="P7" i="1" s="1"/>
  <c r="O8" i="1"/>
  <c r="P8" i="1" s="1"/>
  <c r="O9" i="1"/>
  <c r="P9" i="1" s="1"/>
  <c r="O10" i="1"/>
  <c r="P10" i="1" s="1"/>
  <c r="O6" i="1" l="1"/>
  <c r="O12" i="1" l="1"/>
  <c r="P6" i="1"/>
</calcChain>
</file>

<file path=xl/sharedStrings.xml><?xml version="1.0" encoding="utf-8"?>
<sst xmlns="http://schemas.openxmlformats.org/spreadsheetml/2006/main" count="119" uniqueCount="69">
  <si>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</si>
  <si>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</si>
  <si>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</si>
  <si>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</si>
  <si>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</si>
  <si>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</si>
  <si>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</si>
  <si>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</si>
  <si>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</si>
  <si>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</si>
  <si>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</si>
  <si>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</si>
  <si>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 xml:space="preserve">Totaal omzet </t>
  </si>
  <si>
    <t>wijn</t>
  </si>
  <si>
    <t>bier</t>
  </si>
  <si>
    <t>Bedrijfsresultaat fritesstudio 2018</t>
  </si>
  <si>
    <t>prijslijst</t>
  </si>
  <si>
    <t>frites met saus naar keuze</t>
  </si>
  <si>
    <t>fish &amp; chips</t>
  </si>
  <si>
    <t>friet stoofvlees</t>
  </si>
  <si>
    <t>frisdranken</t>
  </si>
  <si>
    <t>gas</t>
  </si>
  <si>
    <t>elektra</t>
  </si>
  <si>
    <t>verpakking (disposables)</t>
  </si>
  <si>
    <t>personeelskosten</t>
  </si>
  <si>
    <t>Inkoop</t>
  </si>
  <si>
    <t>totaal omzet</t>
  </si>
  <si>
    <t>Overige kosten</t>
  </si>
  <si>
    <t>omschrijving verkoop</t>
  </si>
  <si>
    <t>frites</t>
  </si>
  <si>
    <t>kapsalon</t>
  </si>
  <si>
    <t>huur pand incl. btw</t>
  </si>
  <si>
    <t>Mireille, hier zit een koppeling met de cel van de som van de inkoop; maar die koppeling mag er van mij wel uit (voorlopig?)</t>
  </si>
  <si>
    <t>Mireille, de prijslijst wel opnemen in het bestand</t>
  </si>
  <si>
    <t>€</t>
  </si>
  <si>
    <t>bier (1/2 liter)</t>
  </si>
  <si>
    <t>wijn (flesje 250 ml)</t>
  </si>
  <si>
    <t>jan-feb</t>
  </si>
  <si>
    <t>mrt-apr</t>
  </si>
  <si>
    <t>mei-jun</t>
  </si>
  <si>
    <t>jul-aug</t>
  </si>
  <si>
    <t>sep-okt</t>
  </si>
  <si>
    <t>nov-dec</t>
  </si>
  <si>
    <t>eventu de kolommen inkoop en totaal omzet van plaats wisselen</t>
  </si>
  <si>
    <t>en te overwegen is om bij totaal omzet geen getallen in te vullen</t>
  </si>
  <si>
    <t>gebruik het werkblad bedrijfsresultaat</t>
  </si>
  <si>
    <t>frites met saus</t>
  </si>
  <si>
    <t>jaaromzet</t>
  </si>
  <si>
    <t xml:space="preserve">totale jaaromzet </t>
  </si>
  <si>
    <t>overige kosten op jaarbasis</t>
  </si>
  <si>
    <t>prijslijst per verkochte eenheid</t>
  </si>
  <si>
    <t>omzet jan-feb</t>
  </si>
  <si>
    <t>omzet mrt-apr</t>
  </si>
  <si>
    <t>omzet mei-jun</t>
  </si>
  <si>
    <t>omzet jul-aug</t>
  </si>
  <si>
    <t>omzet sep-okt</t>
  </si>
  <si>
    <t>omzet nov-dec</t>
  </si>
  <si>
    <t>frites stoofvlees</t>
  </si>
  <si>
    <t>inkoopkosten</t>
  </si>
  <si>
    <t>Bereken het aantal verkochte porties fis &amp; chips</t>
  </si>
  <si>
    <t>Bereken de afzet van de frisdranken</t>
  </si>
  <si>
    <t xml:space="preserve">Jaaromzet alle producten: </t>
  </si>
  <si>
    <t xml:space="preserve">Inkoopkosten alle producten: </t>
  </si>
  <si>
    <t xml:space="preserve">Brutowinst: </t>
  </si>
  <si>
    <t xml:space="preserve">Bedrijfskosten: </t>
  </si>
  <si>
    <t xml:space="preserve">Nettowinst 2018: </t>
  </si>
  <si>
    <t xml:space="preserve">Bereken de gegevens:  </t>
  </si>
  <si>
    <t>Bereken hierboven (in de grijze vlakken) de omzet per maand van januari t/m december</t>
  </si>
  <si>
    <t>Bedrijfsresultaat Restaria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</si>
</sst>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  <numFmt numFmtId="165" formatCode="_ [$€-2]\ * #,##0.00_ ;_ [$€-2]\ * \-#,##0.00_ ;_ [$€-2]\ * &quot;-&quot;??_ ;_ @_ "/>
  </numFmts>
  <fonts count="24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rgb="FFC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/>
    <xf numFmtId="0" fontId="3" fillId="0" borderId="2" xfId="0" applyFont="1" applyBorder="1"/>
    <xf numFmtId="0" fontId="3" fillId="0" borderId="0" xfId="0" applyFont="1"/>
    <xf numFmtId="0" fontId="3" fillId="0" borderId="7" xfId="0" applyFont="1" applyBorder="1"/>
    <xf numFmtId="44" fontId="7" fillId="0" borderId="0" xfId="0" applyNumberFormat="1" applyFont="1"/>
    <xf numFmtId="0" fontId="8" fillId="0" borderId="0" xfId="0" applyFont="1"/>
    <xf numFmtId="0" fontId="7" fillId="0" borderId="0" xfId="0" applyFont="1"/>
    <xf numFmtId="44" fontId="0" fillId="0" borderId="0" xfId="1" applyFont="1" applyBorder="1"/>
    <xf numFmtId="44" fontId="0" fillId="0" borderId="0" xfId="0" applyNumberFormat="1"/>
    <xf numFmtId="0" fontId="9" fillId="0" borderId="0" xfId="0" applyFont="1"/>
    <xf numFmtId="0" fontId="6" fillId="0" borderId="0" xfId="0" applyFont="1"/>
    <xf numFmtId="165" fontId="6" fillId="0" borderId="7" xfId="0" applyNumberFormat="1" applyFont="1" applyBorder="1"/>
    <xf numFmtId="0" fontId="10" fillId="0" borderId="9" xfId="0" applyFont="1" applyBorder="1"/>
    <xf numFmtId="165" fontId="10" fillId="0" borderId="9" xfId="0" applyNumberFormat="1" applyFont="1" applyBorder="1"/>
    <xf numFmtId="0" fontId="10" fillId="0" borderId="10" xfId="0" applyFont="1" applyBorder="1"/>
    <xf numFmtId="165" fontId="10" fillId="0" borderId="10" xfId="0" applyNumberFormat="1" applyFont="1" applyBorder="1"/>
    <xf numFmtId="0" fontId="11" fillId="0" borderId="0" xfId="0" applyFont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44" fontId="11" fillId="0" borderId="0" xfId="1" applyFont="1" applyBorder="1"/>
    <xf numFmtId="44" fontId="11" fillId="0" borderId="5" xfId="0" applyNumberFormat="1" applyFont="1" applyBorder="1"/>
    <xf numFmtId="0" fontId="11" fillId="0" borderId="0" xfId="0" applyFont="1" applyAlignment="1">
      <alignment horizontal="center"/>
    </xf>
    <xf numFmtId="0" fontId="11" fillId="0" borderId="5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44" fontId="12" fillId="0" borderId="0" xfId="1" applyFont="1" applyBorder="1"/>
    <xf numFmtId="0" fontId="11" fillId="0" borderId="11" xfId="0" applyFont="1" applyBorder="1"/>
    <xf numFmtId="44" fontId="11" fillId="0" borderId="12" xfId="1" applyFont="1" applyBorder="1"/>
    <xf numFmtId="0" fontId="11" fillId="0" borderId="12" xfId="0" applyFont="1" applyBorder="1" applyAlignment="1">
      <alignment horizontal="center"/>
    </xf>
    <xf numFmtId="0" fontId="12" fillId="0" borderId="11" xfId="0" applyFont="1" applyBorder="1"/>
    <xf numFmtId="44" fontId="12" fillId="0" borderId="12" xfId="0" applyNumberFormat="1" applyFont="1" applyBorder="1"/>
    <xf numFmtId="0" fontId="12" fillId="0" borderId="12" xfId="0" applyFont="1" applyBorder="1"/>
    <xf numFmtId="0" fontId="13" fillId="0" borderId="0" xfId="0" applyFont="1"/>
    <xf numFmtId="0" fontId="13" fillId="0" borderId="1" xfId="0" applyFont="1" applyBorder="1"/>
    <xf numFmtId="0" fontId="13" fillId="0" borderId="2" xfId="0" applyFont="1" applyBorder="1"/>
    <xf numFmtId="0" fontId="13" fillId="0" borderId="3" xfId="0" applyFont="1" applyBorder="1"/>
    <xf numFmtId="0" fontId="13" fillId="0" borderId="4" xfId="0" applyFont="1" applyBorder="1"/>
    <xf numFmtId="0" fontId="13" fillId="0" borderId="6" xfId="0" applyFont="1" applyBorder="1"/>
    <xf numFmtId="0" fontId="13" fillId="0" borderId="7" xfId="0" applyFont="1" applyBorder="1"/>
    <xf numFmtId="0" fontId="14" fillId="0" borderId="0" xfId="0" applyFont="1"/>
    <xf numFmtId="164" fontId="14" fillId="0" borderId="5" xfId="0" applyNumberFormat="1" applyFont="1" applyBorder="1"/>
    <xf numFmtId="0" fontId="14" fillId="0" borderId="5" xfId="0" applyFont="1" applyBorder="1"/>
    <xf numFmtId="0" fontId="14" fillId="0" borderId="7" xfId="0" applyFont="1" applyBorder="1"/>
    <xf numFmtId="0" fontId="14" fillId="0" borderId="8" xfId="0" applyFont="1" applyBorder="1"/>
    <xf numFmtId="165" fontId="15" fillId="0" borderId="0" xfId="1" applyNumberFormat="1" applyFont="1" applyFill="1" applyBorder="1" applyProtection="1">
      <protection locked="0"/>
    </xf>
    <xf numFmtId="165" fontId="15" fillId="0" borderId="0" xfId="1" applyNumberFormat="1" applyFont="1" applyFill="1" applyBorder="1"/>
    <xf numFmtId="165" fontId="16" fillId="0" borderId="9" xfId="1" applyNumberFormat="1" applyFont="1" applyBorder="1"/>
    <xf numFmtId="165" fontId="16" fillId="0" borderId="10" xfId="0" applyNumberFormat="1" applyFont="1" applyBorder="1"/>
    <xf numFmtId="165" fontId="15" fillId="0" borderId="0" xfId="0" applyNumberFormat="1" applyFont="1" applyProtection="1">
      <protection locked="0"/>
    </xf>
    <xf numFmtId="165" fontId="15" fillId="0" borderId="0" xfId="0" applyNumberFormat="1" applyFont="1"/>
    <xf numFmtId="0" fontId="17" fillId="0" borderId="0" xfId="0" applyFont="1"/>
    <xf numFmtId="0" fontId="11" fillId="2" borderId="0" xfId="0" applyFont="1" applyFill="1"/>
    <xf numFmtId="165" fontId="15" fillId="2" borderId="0" xfId="1" applyNumberFormat="1" applyFont="1" applyFill="1" applyBorder="1" applyProtection="1">
      <protection locked="0"/>
    </xf>
    <xf numFmtId="165" fontId="15" fillId="2" borderId="0" xfId="1" applyNumberFormat="1" applyFont="1" applyFill="1" applyBorder="1"/>
    <xf numFmtId="165" fontId="16" fillId="2" borderId="9" xfId="1" applyNumberFormat="1" applyFont="1" applyFill="1" applyBorder="1"/>
    <xf numFmtId="165" fontId="16" fillId="2" borderId="10" xfId="0" applyNumberFormat="1" applyFont="1" applyFill="1" applyBorder="1"/>
    <xf numFmtId="165" fontId="15" fillId="2" borderId="0" xfId="0" applyNumberFormat="1" applyFont="1" applyFill="1" applyProtection="1">
      <protection locked="0"/>
    </xf>
    <xf numFmtId="165" fontId="15" fillId="2" borderId="0" xfId="0" applyNumberFormat="1" applyFont="1" applyFill="1"/>
    <xf numFmtId="4" fontId="13" fillId="0" borderId="0" xfId="0" applyNumberFormat="1" applyFont="1"/>
    <xf numFmtId="0" fontId="11" fillId="0" borderId="14" xfId="0" applyFont="1" applyBorder="1"/>
    <xf numFmtId="44" fontId="11" fillId="0" borderId="15" xfId="1" applyFont="1" applyBorder="1"/>
    <xf numFmtId="0" fontId="11" fillId="0" borderId="15" xfId="0" applyFont="1" applyBorder="1" applyAlignment="1">
      <alignment horizontal="center"/>
    </xf>
    <xf numFmtId="0" fontId="11" fillId="0" borderId="16" xfId="0" applyFont="1" applyBorder="1"/>
    <xf numFmtId="0" fontId="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/>
    <xf numFmtId="0" fontId="18" fillId="3" borderId="0" xfId="0" applyFont="1" applyFill="1"/>
    <xf numFmtId="44" fontId="0" fillId="3" borderId="0" xfId="1" applyFont="1" applyFill="1" applyBorder="1"/>
    <xf numFmtId="44" fontId="0" fillId="3" borderId="0" xfId="0" applyNumberFormat="1" applyFill="1"/>
    <xf numFmtId="0" fontId="19" fillId="0" borderId="0" xfId="0" applyFont="1"/>
    <xf numFmtId="44" fontId="0" fillId="0" borderId="0" xfId="1" applyFont="1" applyFill="1" applyBorder="1"/>
    <xf numFmtId="0" fontId="19" fillId="0" borderId="0" xfId="0" applyFont="1" applyAlignment="1">
      <alignment horizontal="center"/>
    </xf>
    <xf numFmtId="0" fontId="23" fillId="0" borderId="0" xfId="0" applyFont="1"/>
    <xf numFmtId="0" fontId="21" fillId="0" borderId="0" xfId="0" applyFont="1"/>
    <xf numFmtId="0" fontId="0" fillId="0" borderId="17" xfId="0" applyBorder="1"/>
    <xf numFmtId="165" fontId="0" fillId="0" borderId="17" xfId="1" applyNumberFormat="1" applyFont="1" applyFill="1" applyBorder="1"/>
    <xf numFmtId="165" fontId="0" fillId="0" borderId="17" xfId="0" applyNumberFormat="1" applyBorder="1"/>
    <xf numFmtId="0" fontId="20" fillId="4" borderId="17" xfId="0" applyFont="1" applyFill="1" applyBorder="1"/>
    <xf numFmtId="0" fontId="20" fillId="4" borderId="17" xfId="0" applyFont="1" applyFill="1" applyBorder="1" applyAlignment="1">
      <alignment horizontal="center"/>
    </xf>
    <xf numFmtId="44" fontId="19" fillId="0" borderId="0" xfId="1" applyFont="1" applyFill="1" applyBorder="1"/>
    <xf numFmtId="164" fontId="23" fillId="0" borderId="0" xfId="0" applyNumberFormat="1" applyFont="1"/>
    <xf numFmtId="0" fontId="19" fillId="4" borderId="17" xfId="0" applyFont="1" applyFill="1" applyBorder="1"/>
    <xf numFmtId="44" fontId="0" fillId="0" borderId="17" xfId="1" applyFont="1" applyFill="1" applyBorder="1"/>
    <xf numFmtId="0" fontId="20" fillId="4" borderId="17" xfId="0" applyFont="1" applyFill="1" applyBorder="1" applyAlignment="1">
      <alignment horizontal="right"/>
    </xf>
    <xf numFmtId="0" fontId="22" fillId="0" borderId="17" xfId="0" applyFont="1" applyBorder="1"/>
    <xf numFmtId="44" fontId="22" fillId="0" borderId="17" xfId="0" applyNumberFormat="1" applyFont="1" applyBorder="1"/>
    <xf numFmtId="0" fontId="20" fillId="4" borderId="19" xfId="0" applyFont="1" applyFill="1" applyBorder="1" applyAlignment="1">
      <alignment horizontal="center"/>
    </xf>
    <xf numFmtId="165" fontId="0" fillId="0" borderId="19" xfId="1" applyNumberFormat="1" applyFont="1" applyFill="1" applyBorder="1"/>
    <xf numFmtId="165" fontId="0" fillId="0" borderId="18" xfId="0" applyNumberFormat="1" applyBorder="1"/>
    <xf numFmtId="0" fontId="20" fillId="4" borderId="18" xfId="0" applyFont="1" applyFill="1" applyBorder="1" applyAlignment="1">
      <alignment horizontal="center"/>
    </xf>
    <xf numFmtId="165" fontId="0" fillId="0" borderId="17" xfId="0" applyNumberFormat="1" applyBorder="1" applyProtection="1">
      <protection locked="0"/>
    </xf>
    <xf numFmtId="165" fontId="19" fillId="0" borderId="17" xfId="0" applyNumberFormat="1" applyFont="1" applyBorder="1" applyProtection="1">
      <protection locked="0"/>
    </xf>
    <xf numFmtId="44" fontId="0" fillId="0" borderId="19" xfId="1" applyFont="1" applyFill="1" applyBorder="1"/>
    <xf numFmtId="0" fontId="19" fillId="4" borderId="19" xfId="0" applyFont="1" applyFill="1" applyBorder="1"/>
    <xf numFmtId="0" fontId="22" fillId="0" borderId="0" xfId="0" applyFont="1"/>
    <xf numFmtId="164" fontId="22" fillId="0" borderId="0" xfId="0" applyNumberFormat="1" applyFont="1"/>
    <xf numFmtId="44" fontId="0" fillId="0" borderId="0" xfId="1" applyFont="1" applyFill="1" applyBorder="1" applyAlignment="1"/>
    <xf numFmtId="0" fontId="19" fillId="0" borderId="19" xfId="0" applyFont="1" applyBorder="1"/>
    <xf numFmtId="165" fontId="19" fillId="0" borderId="23" xfId="0" applyNumberFormat="1" applyFont="1" applyBorder="1" applyProtection="1">
      <protection locked="0"/>
    </xf>
    <xf numFmtId="165" fontId="0" fillId="0" borderId="24" xfId="0" applyNumberFormat="1" applyBorder="1"/>
    <xf numFmtId="165" fontId="0" fillId="0" borderId="25" xfId="0" applyNumberFormat="1" applyBorder="1"/>
    <xf numFmtId="165" fontId="0" fillId="5" borderId="20" xfId="0" applyNumberFormat="1" applyFill="1" applyBorder="1" applyProtection="1">
      <protection locked="0"/>
    </xf>
    <xf numFmtId="165" fontId="22" fillId="5" borderId="21" xfId="0" applyNumberFormat="1" applyFont="1" applyFill="1" applyBorder="1"/>
    <xf numFmtId="165" fontId="22" fillId="5" borderId="22" xfId="0" applyNumberFormat="1" applyFont="1" applyFill="1" applyBorder="1"/>
    <xf numFmtId="44" fontId="0" fillId="0" borderId="4" xfId="1" applyFont="1" applyBorder="1" applyAlignment="1">
      <alignment horizontal="center"/>
    </xf>
    <xf numFmtId="4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12" fillId="0" borderId="13" xfId="0" applyNumberFormat="1" applyFont="1" applyBorder="1" applyAlignment="1">
      <alignment horizontal="center"/>
    </xf>
    <xf numFmtId="165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20" fillId="3" borderId="11" xfId="0" applyFont="1" applyFill="1" applyBorder="1" applyAlignment="1">
      <alignment horizontal="center"/>
    </xf>
    <xf numFmtId="0" fontId="20" fillId="3" borderId="12" xfId="0" applyFont="1" applyFill="1" applyBorder="1" applyAlignment="1">
      <alignment horizontal="center"/>
    </xf>
    <xf numFmtId="0" fontId="20" fillId="3" borderId="13" xfId="0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0" fillId="0" borderId="7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19" fillId="3" borderId="11" xfId="0" applyFont="1" applyFill="1" applyBorder="1" applyAlignment="1">
      <alignment horizontal="center"/>
    </xf>
    <xf numFmtId="0" fontId="19" fillId="3" borderId="12" xfId="0" applyFont="1" applyFill="1" applyBorder="1" applyAlignment="1">
      <alignment horizontal="center"/>
    </xf>
    <xf numFmtId="0" fontId="19" fillId="3" borderId="13" xfId="0" applyFont="1" applyFill="1" applyBorder="1" applyAlignment="1">
      <alignment horizontal="center"/>
    </xf>
    <xf numFmtId="165" fontId="19" fillId="5" borderId="11" xfId="0" applyNumberFormat="1" applyFont="1" applyFill="1" applyBorder="1" applyAlignment="1">
      <alignment horizontal="center"/>
    </xf>
    <xf numFmtId="165" fontId="19" fillId="5" borderId="12" xfId="0" applyNumberFormat="1" applyFont="1" applyFill="1" applyBorder="1" applyAlignment="1">
      <alignment horizontal="center"/>
    </xf>
    <xf numFmtId="165" fontId="19" fillId="5" borderId="13" xfId="0" applyNumberFormat="1" applyFont="1" applyFill="1" applyBorder="1" applyAlignment="1">
      <alignment horizontal="center"/>
    </xf>
  </cellXfs>
  <cellStyles count="2">
    <cellStyle name="Standaard" xfId="0" builtinId="0" customBuiltin="1"/>
    <cellStyle name="Valuta" xfId="1" builtinId="4"/>
  </cellStyles>
  <dxfs count="30"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 [$€-2]\ * #,##0.00_ ;_ [$€-2]\ * \-#,##0.00_ ;_ [$€-2]\ * &quot;-&quot;??_ ;_ @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 [$€-2]\ * #,##0.00_ ;_ [$€-2]\ * \-#,##0.00_ ;_ [$€-2]\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[$€-2]\ * #,##0.00_ ;_ [$€-2]\ * \-#,##0.00_ ;_ [$€-2]\ * &quot;-&quot;??_ ;_ @_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[$€-2]\ * #,##0.00_ ;_ [$€-2]\ * \-#,##0.00_ ;_ [$€-2]\ * &quot;-&quot;??_ ;_ @_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[$€-2]\ * #,##0.00_ ;_ [$€-2]\ * \-#,##0.00_ ;_ [$€-2]\ * &quot;-&quot;??_ ;_ @_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[$€-2]\ * #,##0.00_ ;_ [$€-2]\ * \-#,##0.00_ ;_ [$€-2]\ * &quot;-&quot;??_ ;_ @_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[$€-2]\ * #,##0.00_ ;_ [$€-2]\ * \-#,##0.00_ ;_ [$€-2]\ * &quot;-&quot;??_ ;_ @_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[$€-2]\ * #,##0.00_ ;_ [$€-2]\ * \-#,##0.00_ ;_ [$€-2]\ * &quot;-&quot;??_ ;_ @_ 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border outline="0">
        <left style="medium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 [$€-2]\ * #,##0.00_ ;_ [$€-2]\ * \-#,##0.00_ ;_ [$€-2]\ * &quot;-&quot;??_ ;_ @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 [$€-2]\ * #,##0.00_ ;_ [$€-2]\ * \-#,##0.00_ ;_ [$€-2]\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[$€-2]\ * #,##0.00_ ;_ [$€-2]\ * \-#,##0.00_ ;_ [$€-2]\ * &quot;-&quot;??_ ;_ @_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[$€-2]\ * #,##0.00_ ;_ [$€-2]\ * \-#,##0.00_ ;_ [$€-2]\ * &quot;-&quot;??_ ;_ @_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[$€-2]\ * #,##0.00_ ;_ [$€-2]\ * \-#,##0.00_ ;_ [$€-2]\ * &quot;-&quot;??_ ;_ @_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[$€-2]\ * #,##0.00_ ;_ [$€-2]\ * \-#,##0.00_ ;_ [$€-2]\ * &quot;-&quot;??_ ;_ @_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[$€-2]\ * #,##0.00_ ;_ [$€-2]\ * \-#,##0.00_ ;_ [$€-2]\ * &quot;-&quot;??_ ;_ @_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[$€-2]\ * #,##0.00_ ;_ [$€-2]\ * \-#,##0.00_ ;_ [$€-2]\ * &quot;-&quot;??_ ;_ @_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[$€-2]\ * #,##0.00_ ;_ [$€-2]\ * \-#,##0.00_ ;_ [$€-2]\ * &quot;-&quot;??_ ;_ @_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[$€-2]\ * #,##0.00_ ;_ [$€-2]\ * \-#,##0.00_ ;_ [$€-2]\ * &quot;-&quot;??_ ;_ @_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[$€-2]\ * #,##0.00_ ;_ [$€-2]\ * \-#,##0.00_ ;_ [$€-2]\ * &quot;-&quot;??_ ;_ @_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[$€-2]\ * #,##0.00_ ;_ [$€-2]\ * \-#,##0.00_ ;_ [$€-2]\ * &quot;-&quot;??_ ;_ @_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[$€-2]\ * #,##0.00_ ;_ [$€-2]\ * \-#,##0.00_ ;_ [$€-2]\ * &quot;-&quot;??_ ;_ @_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[$€-2]\ * #,##0.00_ ;_ [$€-2]\ * \-#,##0.00_ ;_ [$€-2]\ * &quot;-&quot;??_ ;_ @_ 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border outline="0">
        <left style="medium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omzet schotels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187306132188022"/>
          <c:y val="0.14981808308444203"/>
          <c:w val="0.68284980420228225"/>
          <c:h val="0.75419857000633539"/>
        </c:manualLayout>
      </c:layout>
      <c:lineChart>
        <c:grouping val="standard"/>
        <c:varyColors val="0"/>
        <c:ser>
          <c:idx val="1"/>
          <c:order val="0"/>
          <c:tx>
            <c:strRef>
              <c:f>input2!$B$5</c:f>
              <c:strCache>
                <c:ptCount val="1"/>
                <c:pt idx="0">
                  <c:v>fish &amp; chips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input2!$C$3:$H$3</c:f>
              <c:strCache>
                <c:ptCount val="6"/>
                <c:pt idx="0">
                  <c:v>jan-feb</c:v>
                </c:pt>
                <c:pt idx="1">
                  <c:v>mrt-apr</c:v>
                </c:pt>
                <c:pt idx="2">
                  <c:v>mei-jun</c:v>
                </c:pt>
                <c:pt idx="3">
                  <c:v>jul-aug</c:v>
                </c:pt>
                <c:pt idx="4">
                  <c:v>sep-okt</c:v>
                </c:pt>
                <c:pt idx="5">
                  <c:v>nov-dec</c:v>
                </c:pt>
              </c:strCache>
            </c:strRef>
          </c:cat>
          <c:val>
            <c:numRef>
              <c:f>input2!$C$5:$H$5</c:f>
              <c:numCache>
                <c:formatCode>_ [$€-2]\ * #,##0.00_ ;_ [$€-2]\ * \-#,##0.00_ ;_ [$€-2]\ * "-"??_ ;_ @_ </c:formatCode>
                <c:ptCount val="6"/>
                <c:pt idx="0">
                  <c:v>17456.25</c:v>
                </c:pt>
                <c:pt idx="1">
                  <c:v>18191.25</c:v>
                </c:pt>
                <c:pt idx="2">
                  <c:v>21131.25</c:v>
                </c:pt>
                <c:pt idx="3">
                  <c:v>24438.75</c:v>
                </c:pt>
                <c:pt idx="4">
                  <c:v>19845</c:v>
                </c:pt>
                <c:pt idx="5">
                  <c:v>20028.75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89-4995-B39F-26A32BB4685B}"/>
            </c:ext>
          </c:extLst>
        </c:ser>
        <c:ser>
          <c:idx val="2"/>
          <c:order val="1"/>
          <c:tx>
            <c:strRef>
              <c:f>input2!$B$6</c:f>
              <c:strCache>
                <c:ptCount val="1"/>
                <c:pt idx="0">
                  <c:v>friet stoofvlees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input2!$C$3:$H$3</c:f>
              <c:strCache>
                <c:ptCount val="6"/>
                <c:pt idx="0">
                  <c:v>jan-feb</c:v>
                </c:pt>
                <c:pt idx="1">
                  <c:v>mrt-apr</c:v>
                </c:pt>
                <c:pt idx="2">
                  <c:v>mei-jun</c:v>
                </c:pt>
                <c:pt idx="3">
                  <c:v>jul-aug</c:v>
                </c:pt>
                <c:pt idx="4">
                  <c:v>sep-okt</c:v>
                </c:pt>
                <c:pt idx="5">
                  <c:v>nov-dec</c:v>
                </c:pt>
              </c:strCache>
            </c:strRef>
          </c:cat>
          <c:val>
            <c:numRef>
              <c:f>input2!$C$6:$H$6</c:f>
              <c:numCache>
                <c:formatCode>_ [$€-2]\ * #,##0.00_ ;_ [$€-2]\ * \-#,##0.00_ ;_ [$€-2]\ * "-"??_ ;_ @_ </c:formatCode>
                <c:ptCount val="6"/>
                <c:pt idx="0">
                  <c:v>10972.5</c:v>
                </c:pt>
                <c:pt idx="1">
                  <c:v>9775.5</c:v>
                </c:pt>
                <c:pt idx="2">
                  <c:v>9177</c:v>
                </c:pt>
                <c:pt idx="3">
                  <c:v>8179.5</c:v>
                </c:pt>
                <c:pt idx="4">
                  <c:v>8578.5</c:v>
                </c:pt>
                <c:pt idx="5">
                  <c:v>11371.5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89-4995-B39F-26A32BB4685B}"/>
            </c:ext>
          </c:extLst>
        </c:ser>
        <c:ser>
          <c:idx val="3"/>
          <c:order val="2"/>
          <c:tx>
            <c:strRef>
              <c:f>input2!$B$7</c:f>
              <c:strCache>
                <c:ptCount val="1"/>
                <c:pt idx="0">
                  <c:v>kapsalon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input2!$C$3:$H$3</c:f>
              <c:strCache>
                <c:ptCount val="6"/>
                <c:pt idx="0">
                  <c:v>jan-feb</c:v>
                </c:pt>
                <c:pt idx="1">
                  <c:v>mrt-apr</c:v>
                </c:pt>
                <c:pt idx="2">
                  <c:v>mei-jun</c:v>
                </c:pt>
                <c:pt idx="3">
                  <c:v>jul-aug</c:v>
                </c:pt>
                <c:pt idx="4">
                  <c:v>sep-okt</c:v>
                </c:pt>
                <c:pt idx="5">
                  <c:v>nov-dec</c:v>
                </c:pt>
              </c:strCache>
            </c:strRef>
          </c:cat>
          <c:val>
            <c:numRef>
              <c:f>input2!$C$7:$H$7</c:f>
              <c:numCache>
                <c:formatCode>_ [$€-2]\ * #,##0.00_ ;_ [$€-2]\ * \-#,##0.00_ ;_ [$€-2]\ * "-"??_ ;_ @_ </c:formatCode>
                <c:ptCount val="6"/>
                <c:pt idx="0">
                  <c:v>20868.75</c:v>
                </c:pt>
                <c:pt idx="1">
                  <c:v>20367.900000000001</c:v>
                </c:pt>
                <c:pt idx="2">
                  <c:v>22204.35</c:v>
                </c:pt>
                <c:pt idx="3">
                  <c:v>21870.45</c:v>
                </c:pt>
                <c:pt idx="4">
                  <c:v>19032.300000000003</c:v>
                </c:pt>
                <c:pt idx="5">
                  <c:v>18698.400000000001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89-4995-B39F-26A32BB46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348288"/>
        <c:axId val="188349824"/>
      </c:lineChart>
      <c:catAx>
        <c:axId val="188348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nl-NL"/>
          </a:p>
        </c:txPr>
        <c:crossAx val="188349824"/>
        <c:crosses val="autoZero"/>
        <c:auto val="1"/>
        <c:lblAlgn val="ctr"/>
        <c:lblOffset val="100"/>
        <c:noMultiLvlLbl val="0"/>
      </c:catAx>
      <c:valAx>
        <c:axId val="188349824"/>
        <c:scaling>
          <c:orientation val="minMax"/>
        </c:scaling>
        <c:delete val="0"/>
        <c:axPos val="l"/>
        <c:majorGridlines/>
        <c:numFmt formatCode="_ [$€-2]\ * #,##0.00_ ;_ [$€-2]\ * \-#,##0.00_ ;_ [$€-2]\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nl-NL"/>
          </a:p>
        </c:txPr>
        <c:crossAx val="1883482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baseline="0">
                <a:latin typeface="Arial" panose="020B0604020202020204" pitchFamily="34" charset="0"/>
              </a:defRPr>
            </a:pPr>
            <a:r>
              <a:rPr lang="en-US" sz="1400" b="0" i="0" baseline="0">
                <a:latin typeface="Arial" panose="020B0604020202020204" pitchFamily="34" charset="0"/>
              </a:rPr>
              <a:t>omzet schotels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187306132188022"/>
          <c:y val="0.14981808308444203"/>
          <c:w val="0.61235641617305392"/>
          <c:h val="0.71561350651104305"/>
        </c:manualLayout>
      </c:layout>
      <c:lineChart>
        <c:grouping val="standard"/>
        <c:varyColors val="0"/>
        <c:ser>
          <c:idx val="1"/>
          <c:order val="0"/>
          <c:tx>
            <c:strRef>
              <c:f>input2!$B$5</c:f>
              <c:strCache>
                <c:ptCount val="1"/>
                <c:pt idx="0">
                  <c:v>fish &amp; chips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input2!$C$3:$H$3</c:f>
              <c:strCache>
                <c:ptCount val="6"/>
                <c:pt idx="0">
                  <c:v>jan-feb</c:v>
                </c:pt>
                <c:pt idx="1">
                  <c:v>mrt-apr</c:v>
                </c:pt>
                <c:pt idx="2">
                  <c:v>mei-jun</c:v>
                </c:pt>
                <c:pt idx="3">
                  <c:v>jul-aug</c:v>
                </c:pt>
                <c:pt idx="4">
                  <c:v>sep-okt</c:v>
                </c:pt>
                <c:pt idx="5">
                  <c:v>nov-dec</c:v>
                </c:pt>
              </c:strCache>
            </c:strRef>
          </c:cat>
          <c:val>
            <c:numRef>
              <c:f>input2!$C$5:$H$5</c:f>
              <c:numCache>
                <c:formatCode>_ [$€-2]\ * #,##0.00_ ;_ [$€-2]\ * \-#,##0.00_ ;_ [$€-2]\ * "-"??_ ;_ @_ </c:formatCode>
                <c:ptCount val="6"/>
                <c:pt idx="0">
                  <c:v>17456.25</c:v>
                </c:pt>
                <c:pt idx="1">
                  <c:v>18191.25</c:v>
                </c:pt>
                <c:pt idx="2">
                  <c:v>21131.25</c:v>
                </c:pt>
                <c:pt idx="3">
                  <c:v>24438.75</c:v>
                </c:pt>
                <c:pt idx="4">
                  <c:v>19845</c:v>
                </c:pt>
                <c:pt idx="5">
                  <c:v>20028.75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D-4AEA-B61D-3C626243A609}"/>
            </c:ext>
          </c:extLst>
        </c:ser>
        <c:ser>
          <c:idx val="2"/>
          <c:order val="1"/>
          <c:tx>
            <c:v>frites stoofvlees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input2!$C$3:$H$3</c:f>
              <c:strCache>
                <c:ptCount val="6"/>
                <c:pt idx="0">
                  <c:v>jan-feb</c:v>
                </c:pt>
                <c:pt idx="1">
                  <c:v>mrt-apr</c:v>
                </c:pt>
                <c:pt idx="2">
                  <c:v>mei-jun</c:v>
                </c:pt>
                <c:pt idx="3">
                  <c:v>jul-aug</c:v>
                </c:pt>
                <c:pt idx="4">
                  <c:v>sep-okt</c:v>
                </c:pt>
                <c:pt idx="5">
                  <c:v>nov-dec</c:v>
                </c:pt>
              </c:strCache>
            </c:strRef>
          </c:cat>
          <c:val>
            <c:numRef>
              <c:f>input2!$C$6:$H$6</c:f>
              <c:numCache>
                <c:formatCode>_ [$€-2]\ * #,##0.00_ ;_ [$€-2]\ * \-#,##0.00_ ;_ [$€-2]\ * "-"??_ ;_ @_ </c:formatCode>
                <c:ptCount val="6"/>
                <c:pt idx="0">
                  <c:v>10972.5</c:v>
                </c:pt>
                <c:pt idx="1">
                  <c:v>9775.5</c:v>
                </c:pt>
                <c:pt idx="2">
                  <c:v>9177</c:v>
                </c:pt>
                <c:pt idx="3">
                  <c:v>8179.5</c:v>
                </c:pt>
                <c:pt idx="4">
                  <c:v>8578.5</c:v>
                </c:pt>
                <c:pt idx="5">
                  <c:v>11371.5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D-4AEA-B61D-3C626243A609}"/>
            </c:ext>
          </c:extLst>
        </c:ser>
        <c:ser>
          <c:idx val="3"/>
          <c:order val="2"/>
          <c:tx>
            <c:strRef>
              <c:f>input2!$B$7</c:f>
              <c:strCache>
                <c:ptCount val="1"/>
                <c:pt idx="0">
                  <c:v>kapsalon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input2!$C$3:$H$3</c:f>
              <c:strCache>
                <c:ptCount val="6"/>
                <c:pt idx="0">
                  <c:v>jan-feb</c:v>
                </c:pt>
                <c:pt idx="1">
                  <c:v>mrt-apr</c:v>
                </c:pt>
                <c:pt idx="2">
                  <c:v>mei-jun</c:v>
                </c:pt>
                <c:pt idx="3">
                  <c:v>jul-aug</c:v>
                </c:pt>
                <c:pt idx="4">
                  <c:v>sep-okt</c:v>
                </c:pt>
                <c:pt idx="5">
                  <c:v>nov-dec</c:v>
                </c:pt>
              </c:strCache>
            </c:strRef>
          </c:cat>
          <c:val>
            <c:numRef>
              <c:f>input2!$C$7:$H$7</c:f>
              <c:numCache>
                <c:formatCode>_ [$€-2]\ * #,##0.00_ ;_ [$€-2]\ * \-#,##0.00_ ;_ [$€-2]\ * "-"??_ ;_ @_ </c:formatCode>
                <c:ptCount val="6"/>
                <c:pt idx="0">
                  <c:v>20868.75</c:v>
                </c:pt>
                <c:pt idx="1">
                  <c:v>20367.900000000001</c:v>
                </c:pt>
                <c:pt idx="2">
                  <c:v>22204.35</c:v>
                </c:pt>
                <c:pt idx="3">
                  <c:v>21870.45</c:v>
                </c:pt>
                <c:pt idx="4">
                  <c:v>19032.300000000003</c:v>
                </c:pt>
                <c:pt idx="5">
                  <c:v>18698.400000000001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8D-4AEA-B61D-3C626243A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985408"/>
        <c:axId val="138007680"/>
      </c:lineChart>
      <c:catAx>
        <c:axId val="137985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Arial" panose="020B0604020202020204" pitchFamily="34" charset="0"/>
              </a:defRPr>
            </a:pPr>
            <a:endParaRPr lang="nl-NL"/>
          </a:p>
        </c:txPr>
        <c:crossAx val="138007680"/>
        <c:crosses val="autoZero"/>
        <c:auto val="1"/>
        <c:lblAlgn val="ctr"/>
        <c:lblOffset val="100"/>
        <c:noMultiLvlLbl val="0"/>
      </c:catAx>
      <c:valAx>
        <c:axId val="138007680"/>
        <c:scaling>
          <c:orientation val="minMax"/>
        </c:scaling>
        <c:delete val="0"/>
        <c:axPos val="l"/>
        <c:majorGridlines/>
        <c:numFmt formatCode="_ [$€-2]\ * #,##0.00_ ;_ [$€-2]\ * \-#,##0.00_ ;_ [$€-2]\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Arial" panose="020B0604020202020204" pitchFamily="34" charset="0"/>
              </a:defRPr>
            </a:pPr>
            <a:endParaRPr lang="nl-NL"/>
          </a:p>
        </c:txPr>
        <c:crossAx val="1379854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 b="0" i="0" baseline="0">
              <a:latin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33</xdr:row>
      <xdr:rowOff>161925</xdr:rowOff>
    </xdr:from>
    <xdr:to>
      <xdr:col>5</xdr:col>
      <xdr:colOff>1276350</xdr:colOff>
      <xdr:row>51</xdr:row>
      <xdr:rowOff>47625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28</xdr:row>
      <xdr:rowOff>133349</xdr:rowOff>
    </xdr:from>
    <xdr:to>
      <xdr:col>6</xdr:col>
      <xdr:colOff>590550</xdr:colOff>
      <xdr:row>47</xdr:row>
      <xdr:rowOff>19049</xdr:rowOff>
    </xdr:to>
    <xdr:graphicFrame macro="">
      <xdr:nvGraphicFramePr>
        <xdr:cNvPr id="12" name="Grafiek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B4:P12" totalsRowShown="0" headerRowDxfId="29" dataDxfId="28" tableBorderDxfId="27">
  <autoFilter ref="B4:P12" xr:uid="{00000000-0009-0000-0100-000001000000}"/>
  <tableColumns count="15">
    <tableColumn id="1" xr3:uid="{00000000-0010-0000-0000-000001000000}" name="omschrijving verkoop" dataDxfId="26"/>
    <tableColumn id="2" xr3:uid="{00000000-0010-0000-0000-000002000000}" name="jan" dataDxfId="25"/>
    <tableColumn id="3" xr3:uid="{00000000-0010-0000-0000-000003000000}" name="feb" dataDxfId="24"/>
    <tableColumn id="4" xr3:uid="{00000000-0010-0000-0000-000004000000}" name="mrt" dataDxfId="23"/>
    <tableColumn id="5" xr3:uid="{00000000-0010-0000-0000-000005000000}" name="apr" dataDxfId="22"/>
    <tableColumn id="6" xr3:uid="{00000000-0010-0000-0000-000006000000}" name="mei" dataDxfId="21"/>
    <tableColumn id="7" xr3:uid="{00000000-0010-0000-0000-000007000000}" name="jun" dataDxfId="20"/>
    <tableColumn id="8" xr3:uid="{00000000-0010-0000-0000-000008000000}" name="jul" dataDxfId="19"/>
    <tableColumn id="9" xr3:uid="{00000000-0010-0000-0000-000009000000}" name="aug" dataDxfId="18"/>
    <tableColumn id="10" xr3:uid="{00000000-0010-0000-0000-00000A000000}" name="sep" dataDxfId="17"/>
    <tableColumn id="11" xr3:uid="{00000000-0010-0000-0000-00000B000000}" name="okt" dataDxfId="16"/>
    <tableColumn id="12" xr3:uid="{00000000-0010-0000-0000-00000C000000}" name="nov" dataDxfId="15"/>
    <tableColumn id="13" xr3:uid="{00000000-0010-0000-0000-00000D000000}" name="dec" dataDxfId="14"/>
    <tableColumn id="14" xr3:uid="{00000000-0010-0000-0000-00000E000000}" name="totaal omzet" dataDxfId="13" dataCellStyle="Valuta"/>
    <tableColumn id="15" xr3:uid="{00000000-0010-0000-0000-00000F000000}" name="Inkoop" dataDxfId="12"/>
  </tableColumns>
  <tableStyleInfo name="TableStyleMedium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15" displayName="Tabel15" ref="B3:J11" totalsRowShown="0" headerRowDxfId="11" dataDxfId="10" tableBorderDxfId="9">
  <autoFilter ref="B3:J11" xr:uid="{00000000-0009-0000-0100-000004000000}"/>
  <tableColumns count="9">
    <tableColumn id="1" xr3:uid="{00000000-0010-0000-0100-000001000000}" name="omschrijving verkoop" dataDxfId="8"/>
    <tableColumn id="2" xr3:uid="{00000000-0010-0000-0100-000002000000}" name="jan-feb" dataDxfId="7"/>
    <tableColumn id="4" xr3:uid="{00000000-0010-0000-0100-000004000000}" name="mrt-apr" dataDxfId="6"/>
    <tableColumn id="6" xr3:uid="{00000000-0010-0000-0100-000006000000}" name="mei-jun" dataDxfId="5"/>
    <tableColumn id="8" xr3:uid="{00000000-0010-0000-0100-000008000000}" name="jul-aug" dataDxfId="4"/>
    <tableColumn id="10" xr3:uid="{00000000-0010-0000-0100-00000A000000}" name="sep-okt" dataDxfId="3"/>
    <tableColumn id="12" xr3:uid="{00000000-0010-0000-0100-00000C000000}" name="nov-dec" dataDxfId="2"/>
    <tableColumn id="14" xr3:uid="{00000000-0010-0000-0100-00000E000000}" name="totaal omzet" dataDxfId="1" dataCellStyle="Valuta"/>
    <tableColumn id="15" xr3:uid="{00000000-0010-0000-0100-00000F000000}" name="Inkoop" dataDxfId="0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2:P39"/>
  <sheetViews>
    <sheetView zoomScale="85" zoomScaleNormal="85" workbookViewId="0">
      <selection activeCell="C51" sqref="C51"/>
    </sheetView>
  </sheetViews>
  <sheetFormatPr defaultRowHeight="12.75" x14ac:dyDescent="0.2"/>
  <cols>
    <col min="2" max="2" width="34.85546875" customWidth="1"/>
    <col min="3" max="3" width="19" customWidth="1"/>
    <col min="4" max="5" width="15" customWidth="1"/>
    <col min="6" max="6" width="15.140625" customWidth="1"/>
    <col min="7" max="7" width="15" customWidth="1"/>
    <col min="8" max="8" width="16.5703125" customWidth="1"/>
    <col min="9" max="9" width="18.140625" customWidth="1"/>
    <col min="10" max="10" width="19.5703125" customWidth="1"/>
    <col min="11" max="11" width="17.5703125" customWidth="1"/>
    <col min="12" max="12" width="17.85546875" customWidth="1"/>
    <col min="13" max="13" width="15.7109375" customWidth="1"/>
    <col min="14" max="14" width="15" customWidth="1"/>
    <col min="15" max="15" width="17.5703125" customWidth="1"/>
    <col min="16" max="16" width="17.42578125" customWidth="1"/>
  </cols>
  <sheetData>
    <row r="2" spans="1:16" ht="18.75" x14ac:dyDescent="0.3">
      <c r="A2" s="1" t="s">
        <v>15</v>
      </c>
    </row>
    <row r="3" spans="1:16" ht="13.5" thickBot="1" x14ac:dyDescent="0.25"/>
    <row r="4" spans="1:16" ht="15.75" x14ac:dyDescent="0.25">
      <c r="B4" s="4" t="s">
        <v>28</v>
      </c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  <c r="N4" s="4" t="s">
        <v>11</v>
      </c>
      <c r="O4" s="15" t="s">
        <v>26</v>
      </c>
      <c r="P4" s="17" t="s">
        <v>25</v>
      </c>
    </row>
    <row r="5" spans="1:16" ht="15.75" x14ac:dyDescent="0.25">
      <c r="B5" s="19" t="s">
        <v>29</v>
      </c>
      <c r="C5" s="50">
        <v>7875</v>
      </c>
      <c r="D5" s="51">
        <v>8662.5</v>
      </c>
      <c r="E5" s="51">
        <v>7087.5</v>
      </c>
      <c r="F5" s="51">
        <v>7875</v>
      </c>
      <c r="G5" s="51">
        <v>9450</v>
      </c>
      <c r="H5" s="51">
        <v>11812.5</v>
      </c>
      <c r="I5" s="51">
        <v>12206.25</v>
      </c>
      <c r="J5" s="51">
        <v>12048.75</v>
      </c>
      <c r="K5" s="51">
        <v>11418.75</v>
      </c>
      <c r="L5" s="51">
        <v>11025</v>
      </c>
      <c r="M5" s="51">
        <v>11103.75</v>
      </c>
      <c r="N5" s="51">
        <v>12206.25</v>
      </c>
      <c r="O5" s="52">
        <f>SUM(C5:N5)</f>
        <v>122771.25</v>
      </c>
      <c r="P5" s="53">
        <f>O5*30%</f>
        <v>36831.375</v>
      </c>
    </row>
    <row r="6" spans="1:16" ht="15.75" x14ac:dyDescent="0.25">
      <c r="B6" s="19" t="s">
        <v>18</v>
      </c>
      <c r="C6" s="50">
        <v>9187.5</v>
      </c>
      <c r="D6" s="51">
        <v>8268.75</v>
      </c>
      <c r="E6" s="51">
        <v>9187.5</v>
      </c>
      <c r="F6" s="51">
        <v>9003.75</v>
      </c>
      <c r="G6" s="51">
        <v>10106.25</v>
      </c>
      <c r="H6" s="51">
        <v>11025</v>
      </c>
      <c r="I6" s="51">
        <v>12127.5</v>
      </c>
      <c r="J6" s="51">
        <v>12311.25</v>
      </c>
      <c r="K6" s="51">
        <v>10106.25</v>
      </c>
      <c r="L6" s="51">
        <v>9738.75</v>
      </c>
      <c r="M6" s="51">
        <v>9555</v>
      </c>
      <c r="N6" s="51">
        <v>10473.75</v>
      </c>
      <c r="O6" s="52">
        <f t="shared" ref="O6:O10" si="0">SUM(C6:N6)</f>
        <v>121091.25</v>
      </c>
      <c r="P6" s="53">
        <f t="shared" ref="P6:P11" si="1">O6*30%</f>
        <v>36327.375</v>
      </c>
    </row>
    <row r="7" spans="1:16" ht="15.75" x14ac:dyDescent="0.25">
      <c r="B7" s="19" t="s">
        <v>19</v>
      </c>
      <c r="C7" s="50">
        <v>4987.5</v>
      </c>
      <c r="D7" s="51">
        <v>5985</v>
      </c>
      <c r="E7" s="51">
        <v>4987.5</v>
      </c>
      <c r="F7" s="51">
        <v>4788</v>
      </c>
      <c r="G7" s="51">
        <v>5187</v>
      </c>
      <c r="H7" s="51">
        <v>3990</v>
      </c>
      <c r="I7" s="51">
        <v>4189.5</v>
      </c>
      <c r="J7" s="51">
        <v>3990</v>
      </c>
      <c r="K7" s="51">
        <v>4389</v>
      </c>
      <c r="L7" s="51">
        <v>4189.5</v>
      </c>
      <c r="M7" s="51">
        <v>4987.5</v>
      </c>
      <c r="N7" s="51">
        <v>6384</v>
      </c>
      <c r="O7" s="52">
        <f>SUM(C7:N7)</f>
        <v>58054.5</v>
      </c>
      <c r="P7" s="53">
        <f>O7*39%</f>
        <v>22641.255000000001</v>
      </c>
    </row>
    <row r="8" spans="1:16" ht="15.75" x14ac:dyDescent="0.25">
      <c r="B8" s="19" t="s">
        <v>30</v>
      </c>
      <c r="C8" s="50">
        <v>10017</v>
      </c>
      <c r="D8" s="51">
        <v>10851.75</v>
      </c>
      <c r="E8" s="51">
        <v>10350.9</v>
      </c>
      <c r="F8" s="51">
        <v>10017</v>
      </c>
      <c r="G8" s="51">
        <v>11018.7</v>
      </c>
      <c r="H8" s="51">
        <v>11185.65</v>
      </c>
      <c r="I8" s="51">
        <v>11018.7</v>
      </c>
      <c r="J8" s="51">
        <v>10851.75</v>
      </c>
      <c r="K8" s="51">
        <v>10017</v>
      </c>
      <c r="L8" s="51">
        <v>9015.3000000000011</v>
      </c>
      <c r="M8" s="51">
        <v>9182.25</v>
      </c>
      <c r="N8" s="51">
        <v>9516.15</v>
      </c>
      <c r="O8" s="52">
        <f t="shared" si="0"/>
        <v>123042.15000000001</v>
      </c>
      <c r="P8" s="53">
        <f t="shared" si="1"/>
        <v>36912.645000000004</v>
      </c>
    </row>
    <row r="9" spans="1:16" ht="15.75" x14ac:dyDescent="0.25">
      <c r="B9" s="19" t="s">
        <v>20</v>
      </c>
      <c r="C9" s="50">
        <v>6300</v>
      </c>
      <c r="D9" s="51">
        <v>6930</v>
      </c>
      <c r="E9" s="51">
        <v>5985</v>
      </c>
      <c r="F9" s="51">
        <v>6300</v>
      </c>
      <c r="G9" s="51">
        <v>5544</v>
      </c>
      <c r="H9" s="51">
        <v>7560</v>
      </c>
      <c r="I9" s="51">
        <v>7686</v>
      </c>
      <c r="J9" s="51">
        <v>7308</v>
      </c>
      <c r="K9" s="51">
        <v>6930</v>
      </c>
      <c r="L9" s="51">
        <v>6363</v>
      </c>
      <c r="M9" s="51">
        <v>5040</v>
      </c>
      <c r="N9" s="51">
        <v>4814</v>
      </c>
      <c r="O9" s="52">
        <f t="shared" si="0"/>
        <v>76760</v>
      </c>
      <c r="P9" s="53">
        <f t="shared" si="1"/>
        <v>23028</v>
      </c>
    </row>
    <row r="10" spans="1:16" ht="15.75" x14ac:dyDescent="0.25">
      <c r="B10" s="19" t="s">
        <v>14</v>
      </c>
      <c r="C10" s="50">
        <v>2520</v>
      </c>
      <c r="D10" s="51">
        <v>2100</v>
      </c>
      <c r="E10" s="51">
        <v>1428</v>
      </c>
      <c r="F10" s="51">
        <v>1680</v>
      </c>
      <c r="G10" s="51">
        <v>3360</v>
      </c>
      <c r="H10" s="51">
        <v>8400</v>
      </c>
      <c r="I10" s="51">
        <v>9240</v>
      </c>
      <c r="J10" s="51">
        <v>9408</v>
      </c>
      <c r="K10" s="51">
        <v>8400</v>
      </c>
      <c r="L10" s="51">
        <v>8316</v>
      </c>
      <c r="M10" s="51">
        <v>7140</v>
      </c>
      <c r="N10" s="51">
        <v>6384</v>
      </c>
      <c r="O10" s="52">
        <f t="shared" si="0"/>
        <v>68376</v>
      </c>
      <c r="P10" s="53">
        <f t="shared" si="1"/>
        <v>20512.8</v>
      </c>
    </row>
    <row r="11" spans="1:16" ht="15.75" x14ac:dyDescent="0.25">
      <c r="B11" s="19" t="s">
        <v>13</v>
      </c>
      <c r="C11" s="54">
        <v>2100</v>
      </c>
      <c r="D11" s="55">
        <v>1575</v>
      </c>
      <c r="E11" s="55">
        <v>1575</v>
      </c>
      <c r="F11" s="55">
        <v>2100</v>
      </c>
      <c r="G11" s="55">
        <v>2310</v>
      </c>
      <c r="H11" s="55">
        <v>5775</v>
      </c>
      <c r="I11" s="55">
        <v>5880</v>
      </c>
      <c r="J11" s="55">
        <v>6300</v>
      </c>
      <c r="K11" s="55">
        <v>5670</v>
      </c>
      <c r="L11" s="55">
        <v>5355</v>
      </c>
      <c r="M11" s="55">
        <v>4200</v>
      </c>
      <c r="N11" s="55">
        <v>5775</v>
      </c>
      <c r="O11" s="52">
        <f t="shared" ref="O11" si="2">SUM(C11:N11)</f>
        <v>48615</v>
      </c>
      <c r="P11" s="53">
        <f t="shared" si="1"/>
        <v>14584.5</v>
      </c>
    </row>
    <row r="12" spans="1:16" ht="16.5" thickBot="1" x14ac:dyDescent="0.3">
      <c r="B12" s="6" t="s">
        <v>12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6">
        <f>SUM(O5:O10)</f>
        <v>570095.15</v>
      </c>
      <c r="P12" s="18"/>
    </row>
    <row r="13" spans="1:16" ht="14.25" x14ac:dyDescent="0.2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6" ht="15.75" thickBot="1" x14ac:dyDescent="0.3">
      <c r="B14" s="2"/>
      <c r="C14" s="2"/>
      <c r="D14" s="2"/>
      <c r="E14" s="2"/>
      <c r="F14" s="2"/>
      <c r="G14" s="2"/>
      <c r="H14" s="2"/>
      <c r="I14" s="114"/>
      <c r="J14" s="114"/>
      <c r="K14" s="5"/>
      <c r="L14" s="5"/>
      <c r="M14" s="3"/>
      <c r="N14" s="3"/>
      <c r="O14" s="3"/>
    </row>
    <row r="15" spans="1:16" ht="15.75" x14ac:dyDescent="0.25">
      <c r="B15" s="20" t="s">
        <v>27</v>
      </c>
      <c r="C15" s="21"/>
      <c r="D15" s="21"/>
      <c r="E15" s="21"/>
      <c r="F15" s="22"/>
      <c r="G15" s="2"/>
      <c r="H15" s="2"/>
      <c r="I15" s="5"/>
      <c r="J15" s="5"/>
      <c r="K15" s="5"/>
      <c r="L15" s="8"/>
      <c r="M15" s="9"/>
      <c r="N15" s="7"/>
      <c r="O15" s="7"/>
    </row>
    <row r="16" spans="1:16" ht="15.75" x14ac:dyDescent="0.25">
      <c r="B16" s="23" t="s">
        <v>21</v>
      </c>
      <c r="C16" s="24">
        <v>7500</v>
      </c>
      <c r="D16" s="112"/>
      <c r="E16" s="113"/>
      <c r="F16" s="25"/>
      <c r="G16" s="2"/>
      <c r="H16" s="2"/>
      <c r="I16" s="5"/>
      <c r="J16" s="5"/>
      <c r="K16" s="5"/>
      <c r="L16" s="8"/>
      <c r="M16" s="9"/>
      <c r="N16" s="7"/>
      <c r="O16" s="7"/>
    </row>
    <row r="17" spans="2:15" ht="15.75" x14ac:dyDescent="0.25">
      <c r="B17" s="23" t="s">
        <v>22</v>
      </c>
      <c r="C17" s="24">
        <v>3500</v>
      </c>
      <c r="D17" s="26"/>
      <c r="E17" s="26"/>
      <c r="F17" s="27"/>
      <c r="G17" s="2"/>
      <c r="H17" s="2"/>
      <c r="I17" s="5"/>
      <c r="J17" s="5"/>
      <c r="K17" s="5"/>
      <c r="L17" s="8"/>
      <c r="M17" s="9"/>
      <c r="N17" s="7"/>
      <c r="O17" s="7"/>
    </row>
    <row r="18" spans="2:15" ht="15.75" x14ac:dyDescent="0.25">
      <c r="B18" s="23" t="s">
        <v>31</v>
      </c>
      <c r="C18" s="24">
        <v>36000</v>
      </c>
      <c r="D18" s="26"/>
      <c r="E18" s="26"/>
      <c r="F18" s="27"/>
      <c r="G18" s="2"/>
      <c r="H18" s="2"/>
      <c r="I18" s="2"/>
      <c r="J18" s="2"/>
      <c r="K18" s="2"/>
      <c r="L18" s="2"/>
      <c r="M18" s="2"/>
      <c r="N18" s="2"/>
      <c r="O18" s="2"/>
    </row>
    <row r="19" spans="2:15" ht="15.75" x14ac:dyDescent="0.25">
      <c r="B19" s="23" t="s">
        <v>23</v>
      </c>
      <c r="C19" s="24">
        <v>50400</v>
      </c>
      <c r="D19" s="26"/>
      <c r="E19" s="26"/>
      <c r="F19" s="27"/>
      <c r="G19" s="2"/>
      <c r="H19" s="2"/>
      <c r="I19" s="2"/>
      <c r="J19" s="2"/>
      <c r="K19" s="2"/>
      <c r="L19" s="2"/>
      <c r="M19" s="2"/>
      <c r="N19" s="2"/>
      <c r="O19" s="2"/>
    </row>
    <row r="20" spans="2:15" ht="15.75" x14ac:dyDescent="0.25">
      <c r="B20" s="23" t="s">
        <v>24</v>
      </c>
      <c r="C20" s="24">
        <v>225000</v>
      </c>
      <c r="D20" s="26"/>
      <c r="E20" s="26"/>
      <c r="F20" s="27"/>
      <c r="G20" s="2"/>
      <c r="H20" s="2"/>
      <c r="I20" s="2"/>
      <c r="J20" s="2"/>
      <c r="K20" s="2"/>
      <c r="L20" s="2"/>
      <c r="M20" s="2"/>
      <c r="N20" s="2"/>
      <c r="O20" s="2"/>
    </row>
    <row r="21" spans="2:15" ht="15.75" x14ac:dyDescent="0.25">
      <c r="B21" s="23"/>
      <c r="C21" s="24"/>
      <c r="D21" s="26"/>
      <c r="E21" s="26"/>
      <c r="F21" s="27"/>
      <c r="G21" s="2"/>
      <c r="H21" s="2"/>
      <c r="I21" s="2"/>
      <c r="J21" s="2"/>
      <c r="K21" s="2"/>
      <c r="L21" s="2"/>
      <c r="M21" s="2"/>
      <c r="N21" s="2"/>
      <c r="O21" s="2"/>
    </row>
    <row r="22" spans="2:15" ht="18.75" thickBot="1" x14ac:dyDescent="0.3">
      <c r="B22" s="23"/>
      <c r="C22" s="31"/>
      <c r="D22" s="26"/>
      <c r="E22" s="26"/>
      <c r="F22" s="27"/>
      <c r="G22" s="2"/>
      <c r="H22" s="2"/>
      <c r="I22" s="2"/>
      <c r="J22" s="2"/>
      <c r="K22" s="2"/>
      <c r="L22" s="2"/>
      <c r="M22" s="2"/>
      <c r="N22" s="2"/>
      <c r="O22" s="2"/>
    </row>
    <row r="23" spans="2:15" ht="16.5" thickBot="1" x14ac:dyDescent="0.3">
      <c r="B23" s="32"/>
      <c r="C23" s="33"/>
      <c r="D23" s="34"/>
      <c r="E23" s="34"/>
      <c r="F23" s="116"/>
      <c r="G23" s="117"/>
      <c r="H23" s="2"/>
      <c r="I23" s="13"/>
      <c r="J23" s="2"/>
      <c r="K23" s="2"/>
      <c r="L23" s="2"/>
      <c r="M23" s="2"/>
      <c r="N23" s="2"/>
      <c r="O23" s="2"/>
    </row>
    <row r="24" spans="2:15" ht="16.5" thickBot="1" x14ac:dyDescent="0.3">
      <c r="B24" s="23"/>
      <c r="C24" s="24"/>
      <c r="D24" s="26"/>
      <c r="E24" s="26"/>
      <c r="F24" s="27"/>
      <c r="G24" s="2"/>
      <c r="H24" s="2"/>
      <c r="I24" s="2"/>
      <c r="J24" s="2"/>
      <c r="K24" s="2"/>
      <c r="L24" s="2"/>
      <c r="M24" s="2"/>
      <c r="N24" s="2"/>
      <c r="O24" s="2"/>
    </row>
    <row r="25" spans="2:15" ht="18.75" thickBot="1" x14ac:dyDescent="0.3">
      <c r="B25" s="35"/>
      <c r="C25" s="36"/>
      <c r="D25" s="37"/>
      <c r="E25" s="37"/>
      <c r="F25" s="115"/>
      <c r="G25" s="115"/>
      <c r="H25" s="56" t="s">
        <v>32</v>
      </c>
      <c r="I25" s="2"/>
      <c r="J25" s="2"/>
      <c r="K25" s="2"/>
      <c r="L25" s="2"/>
      <c r="M25" s="2"/>
      <c r="N25" s="2"/>
      <c r="O25" s="2"/>
    </row>
    <row r="26" spans="2:15" ht="16.5" thickBot="1" x14ac:dyDescent="0.3">
      <c r="B26" s="28"/>
      <c r="C26" s="29"/>
      <c r="D26" s="29"/>
      <c r="E26" s="29"/>
      <c r="F26" s="30"/>
      <c r="G26" s="2"/>
      <c r="H26" s="2"/>
      <c r="I26" s="2"/>
      <c r="J26" s="2"/>
      <c r="K26" s="2"/>
      <c r="L26" s="2"/>
      <c r="M26" s="2"/>
      <c r="N26" s="2"/>
      <c r="O26" s="2"/>
    </row>
    <row r="27" spans="2:15" ht="14.25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2:15" ht="14.25" x14ac:dyDescent="0.2">
      <c r="B28" s="2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2:15" ht="15" thickBot="1" x14ac:dyDescent="0.25">
      <c r="B29" s="2"/>
      <c r="C29" s="2"/>
      <c r="D29" s="2"/>
      <c r="E29" s="2"/>
      <c r="F29" s="2"/>
      <c r="G29" s="12"/>
      <c r="H29" s="9"/>
      <c r="I29" s="12"/>
      <c r="J29" s="9"/>
      <c r="K29" s="2"/>
      <c r="L29" s="2"/>
      <c r="M29" s="2"/>
      <c r="N29" s="2"/>
      <c r="O29" s="2"/>
    </row>
    <row r="30" spans="2:15" ht="15" x14ac:dyDescent="0.25">
      <c r="B30" s="39" t="s">
        <v>16</v>
      </c>
      <c r="C30" s="40" t="s">
        <v>34</v>
      </c>
      <c r="D30" s="40"/>
      <c r="E30" s="40"/>
      <c r="F30" s="41"/>
      <c r="G30" s="111"/>
      <c r="H30" s="10" t="s">
        <v>33</v>
      </c>
      <c r="I30" s="11"/>
    </row>
    <row r="31" spans="2:15" ht="15" x14ac:dyDescent="0.25">
      <c r="B31" s="42" t="s">
        <v>17</v>
      </c>
      <c r="C31" s="38">
        <v>3.75</v>
      </c>
      <c r="D31" s="45">
        <v>21</v>
      </c>
      <c r="E31" s="45">
        <v>155</v>
      </c>
      <c r="F31" s="46">
        <f>E31*D31*C31</f>
        <v>12206.25</v>
      </c>
      <c r="G31" s="111"/>
      <c r="H31" s="10"/>
      <c r="I31" s="11"/>
    </row>
    <row r="32" spans="2:15" ht="15" x14ac:dyDescent="0.25">
      <c r="B32" s="42" t="s">
        <v>18</v>
      </c>
      <c r="C32" s="38">
        <v>8.75</v>
      </c>
      <c r="D32" s="45">
        <v>21</v>
      </c>
      <c r="E32" s="45">
        <v>57</v>
      </c>
      <c r="F32" s="46">
        <f t="shared" ref="F32:F37" si="3">E32*D32*C32</f>
        <v>10473.75</v>
      </c>
      <c r="G32" s="111"/>
      <c r="H32" s="10"/>
      <c r="I32" s="11"/>
    </row>
    <row r="33" spans="2:11" ht="15" x14ac:dyDescent="0.25">
      <c r="B33" s="42" t="s">
        <v>19</v>
      </c>
      <c r="C33" s="38">
        <v>9.5</v>
      </c>
      <c r="D33" s="45">
        <v>21</v>
      </c>
      <c r="E33" s="45">
        <v>32</v>
      </c>
      <c r="F33" s="46">
        <f t="shared" si="3"/>
        <v>6384</v>
      </c>
      <c r="G33" s="111"/>
      <c r="H33" s="10"/>
      <c r="I33" s="10"/>
    </row>
    <row r="34" spans="2:11" ht="15" x14ac:dyDescent="0.25">
      <c r="B34" s="42" t="s">
        <v>30</v>
      </c>
      <c r="C34" s="38">
        <v>7.95</v>
      </c>
      <c r="D34" s="45">
        <v>21</v>
      </c>
      <c r="E34" s="45">
        <v>57</v>
      </c>
      <c r="F34" s="46">
        <f t="shared" si="3"/>
        <v>9516.15</v>
      </c>
      <c r="G34" s="111"/>
      <c r="I34" s="71"/>
      <c r="J34" s="71"/>
      <c r="K34" s="71"/>
    </row>
    <row r="35" spans="2:11" ht="15" x14ac:dyDescent="0.25">
      <c r="B35" s="42" t="s">
        <v>20</v>
      </c>
      <c r="C35" s="38">
        <v>2.5</v>
      </c>
      <c r="D35" s="45">
        <v>21</v>
      </c>
      <c r="E35" s="45">
        <v>75</v>
      </c>
      <c r="F35" s="46">
        <f t="shared" si="3"/>
        <v>3937.5</v>
      </c>
      <c r="G35" s="111"/>
      <c r="I35" s="71"/>
      <c r="J35" s="71"/>
      <c r="K35" s="71"/>
    </row>
    <row r="36" spans="2:11" ht="18.75" x14ac:dyDescent="0.3">
      <c r="B36" s="42" t="s">
        <v>35</v>
      </c>
      <c r="C36" s="38">
        <v>4</v>
      </c>
      <c r="D36" s="45">
        <v>21</v>
      </c>
      <c r="E36" s="45">
        <v>76</v>
      </c>
      <c r="F36" s="46">
        <f t="shared" si="3"/>
        <v>6384</v>
      </c>
      <c r="G36" s="111"/>
      <c r="I36" s="72" t="s">
        <v>45</v>
      </c>
      <c r="J36" s="73"/>
      <c r="K36" s="73"/>
    </row>
    <row r="37" spans="2:11" ht="15" x14ac:dyDescent="0.25">
      <c r="B37" s="42" t="s">
        <v>36</v>
      </c>
      <c r="C37" s="38">
        <v>5</v>
      </c>
      <c r="D37" s="45">
        <v>21</v>
      </c>
      <c r="E37" s="45">
        <v>55</v>
      </c>
      <c r="F37" s="46">
        <f t="shared" si="3"/>
        <v>5775</v>
      </c>
      <c r="G37" s="111"/>
    </row>
    <row r="38" spans="2:11" ht="15" x14ac:dyDescent="0.25">
      <c r="B38" s="42"/>
      <c r="C38" s="38"/>
      <c r="D38" s="45"/>
      <c r="E38" s="45"/>
      <c r="F38" s="47"/>
      <c r="G38" s="111"/>
    </row>
    <row r="39" spans="2:11" ht="15.75" thickBot="1" x14ac:dyDescent="0.3">
      <c r="B39" s="43"/>
      <c r="C39" s="44"/>
      <c r="D39" s="48"/>
      <c r="E39" s="48">
        <f>SUM(E31:E38)</f>
        <v>507</v>
      </c>
      <c r="F39" s="49"/>
      <c r="G39" s="111"/>
    </row>
  </sheetData>
  <mergeCells count="5">
    <mergeCell ref="G30:G39"/>
    <mergeCell ref="D16:E16"/>
    <mergeCell ref="I14:J14"/>
    <mergeCell ref="F25:G25"/>
    <mergeCell ref="F23:G23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O33"/>
  <sheetViews>
    <sheetView workbookViewId="0">
      <selection activeCell="J4" sqref="J4:J10"/>
    </sheetView>
  </sheetViews>
  <sheetFormatPr defaultRowHeight="12.75" x14ac:dyDescent="0.2"/>
  <cols>
    <col min="2" max="2" width="29.5703125" customWidth="1"/>
    <col min="3" max="16" width="19.28515625" customWidth="1"/>
  </cols>
  <sheetData>
    <row r="1" spans="1:15" ht="18.75" x14ac:dyDescent="0.3">
      <c r="A1" s="1" t="s">
        <v>15</v>
      </c>
    </row>
    <row r="2" spans="1:15" ht="13.5" thickBot="1" x14ac:dyDescent="0.25"/>
    <row r="3" spans="1:15" ht="15.75" x14ac:dyDescent="0.25">
      <c r="B3" s="4" t="s">
        <v>28</v>
      </c>
      <c r="C3" s="69" t="s">
        <v>37</v>
      </c>
      <c r="D3" s="69" t="s">
        <v>38</v>
      </c>
      <c r="E3" s="69" t="s">
        <v>39</v>
      </c>
      <c r="F3" s="69" t="s">
        <v>40</v>
      </c>
      <c r="G3" s="69" t="s">
        <v>41</v>
      </c>
      <c r="H3" s="69" t="s">
        <v>42</v>
      </c>
      <c r="I3" s="15" t="s">
        <v>26</v>
      </c>
      <c r="J3" s="17" t="s">
        <v>25</v>
      </c>
    </row>
    <row r="4" spans="1:15" ht="15.75" x14ac:dyDescent="0.25">
      <c r="B4" s="57" t="s">
        <v>29</v>
      </c>
      <c r="C4" s="58">
        <v>16537.5</v>
      </c>
      <c r="D4" s="59">
        <v>14962.5</v>
      </c>
      <c r="E4" s="59">
        <v>21262.5</v>
      </c>
      <c r="F4" s="59">
        <v>24255</v>
      </c>
      <c r="G4" s="59">
        <v>22443.75</v>
      </c>
      <c r="H4" s="59">
        <v>23310</v>
      </c>
      <c r="I4" s="60">
        <f t="shared" ref="I4:I10" si="0">SUM(C4:H4)</f>
        <v>122771.25</v>
      </c>
      <c r="J4" s="61">
        <f>I4*30%</f>
        <v>36831.375</v>
      </c>
    </row>
    <row r="5" spans="1:15" ht="15.75" x14ac:dyDescent="0.25">
      <c r="B5" s="19" t="s">
        <v>18</v>
      </c>
      <c r="C5" s="50">
        <v>17456.25</v>
      </c>
      <c r="D5" s="51">
        <v>18191.25</v>
      </c>
      <c r="E5" s="51">
        <v>21131.25</v>
      </c>
      <c r="F5" s="51">
        <v>24438.75</v>
      </c>
      <c r="G5" s="51">
        <v>19845</v>
      </c>
      <c r="H5" s="51">
        <v>20028.75</v>
      </c>
      <c r="I5" s="52">
        <f t="shared" si="0"/>
        <v>121091.25</v>
      </c>
      <c r="J5" s="53">
        <f t="shared" ref="J5:J10" si="1">I5*30%</f>
        <v>36327.375</v>
      </c>
    </row>
    <row r="6" spans="1:15" ht="15.75" x14ac:dyDescent="0.25">
      <c r="B6" s="57" t="s">
        <v>19</v>
      </c>
      <c r="C6" s="58">
        <v>10972.5</v>
      </c>
      <c r="D6" s="59">
        <v>9775.5</v>
      </c>
      <c r="E6" s="59">
        <v>9177</v>
      </c>
      <c r="F6" s="59">
        <v>8179.5</v>
      </c>
      <c r="G6" s="59">
        <v>8578.5</v>
      </c>
      <c r="H6" s="59">
        <v>11371.5</v>
      </c>
      <c r="I6" s="60">
        <f t="shared" si="0"/>
        <v>58054.5</v>
      </c>
      <c r="J6" s="61">
        <f>I6*39%</f>
        <v>22641.255000000001</v>
      </c>
    </row>
    <row r="7" spans="1:15" ht="15.75" x14ac:dyDescent="0.25">
      <c r="B7" s="19" t="s">
        <v>30</v>
      </c>
      <c r="C7" s="50">
        <v>20868.75</v>
      </c>
      <c r="D7" s="51">
        <v>20367.900000000001</v>
      </c>
      <c r="E7" s="51">
        <v>22204.35</v>
      </c>
      <c r="F7" s="51">
        <v>21870.45</v>
      </c>
      <c r="G7" s="51">
        <v>19032.300000000003</v>
      </c>
      <c r="H7" s="51">
        <v>18698.400000000001</v>
      </c>
      <c r="I7" s="52">
        <f t="shared" si="0"/>
        <v>123042.15</v>
      </c>
      <c r="J7" s="53">
        <f t="shared" si="1"/>
        <v>36912.644999999997</v>
      </c>
    </row>
    <row r="8" spans="1:15" ht="15.75" x14ac:dyDescent="0.25">
      <c r="B8" s="57" t="s">
        <v>20</v>
      </c>
      <c r="C8" s="58">
        <v>13230</v>
      </c>
      <c r="D8" s="59">
        <v>12285</v>
      </c>
      <c r="E8" s="59">
        <v>13104</v>
      </c>
      <c r="F8" s="59">
        <v>14994</v>
      </c>
      <c r="G8" s="59">
        <v>13293</v>
      </c>
      <c r="H8" s="59">
        <v>9854</v>
      </c>
      <c r="I8" s="60">
        <f t="shared" si="0"/>
        <v>76760</v>
      </c>
      <c r="J8" s="61">
        <f t="shared" si="1"/>
        <v>23028</v>
      </c>
    </row>
    <row r="9" spans="1:15" ht="15.75" x14ac:dyDescent="0.25">
      <c r="B9" s="19" t="s">
        <v>14</v>
      </c>
      <c r="C9" s="50">
        <v>4620</v>
      </c>
      <c r="D9" s="51">
        <v>3108</v>
      </c>
      <c r="E9" s="51">
        <v>11760</v>
      </c>
      <c r="F9" s="51">
        <v>18648</v>
      </c>
      <c r="G9" s="51">
        <v>16716</v>
      </c>
      <c r="H9" s="51">
        <v>13524</v>
      </c>
      <c r="I9" s="52">
        <f t="shared" si="0"/>
        <v>68376</v>
      </c>
      <c r="J9" s="53">
        <f t="shared" si="1"/>
        <v>20512.8</v>
      </c>
    </row>
    <row r="10" spans="1:15" ht="15.75" x14ac:dyDescent="0.25">
      <c r="B10" s="57" t="s">
        <v>13</v>
      </c>
      <c r="C10" s="62">
        <v>3675</v>
      </c>
      <c r="D10" s="63">
        <v>3675</v>
      </c>
      <c r="E10" s="63">
        <v>8085</v>
      </c>
      <c r="F10" s="63">
        <v>12180</v>
      </c>
      <c r="G10" s="63">
        <v>11025</v>
      </c>
      <c r="H10" s="63">
        <v>9975</v>
      </c>
      <c r="I10" s="60">
        <f t="shared" si="0"/>
        <v>48615</v>
      </c>
      <c r="J10" s="61">
        <f t="shared" si="1"/>
        <v>14584.5</v>
      </c>
    </row>
    <row r="11" spans="1:15" ht="16.5" thickBot="1" x14ac:dyDescent="0.3">
      <c r="B11" s="6" t="s">
        <v>12</v>
      </c>
      <c r="C11" s="14"/>
      <c r="D11" s="14"/>
      <c r="E11" s="14"/>
      <c r="F11" s="14"/>
      <c r="G11" s="14"/>
      <c r="H11" s="14"/>
      <c r="I11" s="16">
        <f>SUM(I4:I10)</f>
        <v>618710.15</v>
      </c>
      <c r="J11" s="18"/>
    </row>
    <row r="12" spans="1:15" ht="14.25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15.75" thickBot="1" x14ac:dyDescent="0.3">
      <c r="B13" s="2"/>
      <c r="C13" s="2"/>
      <c r="D13" s="2"/>
      <c r="E13" s="2"/>
      <c r="F13" s="2"/>
      <c r="G13" s="2"/>
      <c r="H13" s="2"/>
      <c r="I13" s="114"/>
      <c r="J13" s="114"/>
      <c r="K13" s="5"/>
      <c r="L13" s="5"/>
      <c r="M13" s="3"/>
      <c r="N13" s="3"/>
      <c r="O13" s="3"/>
    </row>
    <row r="14" spans="1:15" ht="15.75" x14ac:dyDescent="0.25">
      <c r="B14" s="20" t="s">
        <v>27</v>
      </c>
      <c r="C14" s="21"/>
      <c r="D14" s="21"/>
      <c r="E14" s="21"/>
      <c r="F14" s="22"/>
      <c r="G14" s="2"/>
      <c r="H14" s="2"/>
      <c r="I14" s="5"/>
      <c r="J14" s="5"/>
      <c r="K14" s="5"/>
      <c r="L14" s="8"/>
      <c r="M14" s="9"/>
      <c r="N14" s="7"/>
      <c r="O14" s="7"/>
    </row>
    <row r="15" spans="1:15" ht="15.75" x14ac:dyDescent="0.25">
      <c r="B15" s="23" t="s">
        <v>21</v>
      </c>
      <c r="C15" s="24">
        <v>7500</v>
      </c>
      <c r="D15" s="112"/>
      <c r="E15" s="113"/>
      <c r="F15" s="25"/>
      <c r="G15" s="2"/>
      <c r="H15" s="3" t="s">
        <v>43</v>
      </c>
      <c r="I15" s="5"/>
      <c r="J15" s="5"/>
      <c r="K15" s="5"/>
      <c r="L15" s="8"/>
      <c r="M15" s="9"/>
      <c r="N15" s="7"/>
      <c r="O15" s="7"/>
    </row>
    <row r="16" spans="1:15" ht="15.75" x14ac:dyDescent="0.25">
      <c r="B16" s="23" t="s">
        <v>22</v>
      </c>
      <c r="C16" s="24">
        <v>3500</v>
      </c>
      <c r="D16" s="26"/>
      <c r="E16" s="26"/>
      <c r="F16" s="27"/>
      <c r="G16" s="2"/>
      <c r="H16" s="3" t="s">
        <v>44</v>
      </c>
      <c r="I16" s="5"/>
      <c r="J16" s="5"/>
      <c r="K16" s="5"/>
      <c r="L16" s="8"/>
      <c r="M16" s="9"/>
      <c r="N16" s="7"/>
      <c r="O16" s="7"/>
    </row>
    <row r="17" spans="2:15" ht="15.75" x14ac:dyDescent="0.25">
      <c r="B17" s="23" t="s">
        <v>31</v>
      </c>
      <c r="C17" s="24">
        <v>36000</v>
      </c>
      <c r="D17" s="26"/>
      <c r="E17" s="26"/>
      <c r="F17" s="27"/>
      <c r="G17" s="2"/>
      <c r="H17" s="2"/>
      <c r="I17" s="2"/>
      <c r="J17" s="2"/>
      <c r="K17" s="2"/>
      <c r="L17" s="2"/>
      <c r="M17" s="2"/>
      <c r="N17" s="2"/>
      <c r="O17" s="2"/>
    </row>
    <row r="18" spans="2:15" ht="15.75" x14ac:dyDescent="0.25">
      <c r="B18" s="23" t="s">
        <v>23</v>
      </c>
      <c r="C18" s="24">
        <v>50400</v>
      </c>
      <c r="D18" s="26"/>
      <c r="E18" s="26"/>
      <c r="F18" s="27"/>
      <c r="G18" s="2"/>
      <c r="H18" s="2"/>
      <c r="I18" s="2"/>
      <c r="J18" s="2"/>
      <c r="K18" s="2"/>
      <c r="L18" s="2"/>
      <c r="M18" s="2"/>
      <c r="N18" s="2"/>
      <c r="O18" s="2"/>
    </row>
    <row r="19" spans="2:15" ht="15.75" x14ac:dyDescent="0.25">
      <c r="B19" s="23" t="s">
        <v>24</v>
      </c>
      <c r="C19" s="24">
        <v>225000</v>
      </c>
      <c r="D19" s="26"/>
      <c r="E19" s="26"/>
      <c r="F19" s="27"/>
      <c r="G19" s="2"/>
      <c r="H19" s="2"/>
      <c r="I19" s="2"/>
      <c r="J19" s="2"/>
      <c r="K19" s="2"/>
      <c r="L19" s="2"/>
      <c r="M19" s="2"/>
      <c r="N19" s="2"/>
      <c r="O19" s="2"/>
    </row>
    <row r="20" spans="2:15" ht="15.75" x14ac:dyDescent="0.25">
      <c r="B20" s="65"/>
      <c r="C20" s="66"/>
      <c r="D20" s="67"/>
      <c r="E20" s="67"/>
      <c r="F20" s="68"/>
      <c r="G20" s="2"/>
      <c r="H20" s="2"/>
      <c r="I20" s="2"/>
      <c r="J20" s="2"/>
      <c r="K20" s="2"/>
      <c r="L20" s="2"/>
      <c r="M20" s="2"/>
      <c r="N20" s="2"/>
      <c r="O20" s="2"/>
    </row>
    <row r="21" spans="2:15" ht="14.25" x14ac:dyDescent="0.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2:15" ht="14.25" x14ac:dyDescent="0.2">
      <c r="B22" s="2"/>
      <c r="C22" s="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2:15" ht="15" thickBot="1" x14ac:dyDescent="0.25">
      <c r="B23" s="2"/>
      <c r="C23" s="2"/>
      <c r="D23" s="2"/>
      <c r="E23" s="2"/>
      <c r="F23" s="2"/>
      <c r="G23" s="12"/>
      <c r="H23" s="9"/>
      <c r="I23" s="12"/>
      <c r="J23" s="9"/>
      <c r="K23" s="2"/>
      <c r="L23" s="2"/>
      <c r="M23" s="2"/>
      <c r="N23" s="2"/>
      <c r="O23" s="2"/>
    </row>
    <row r="24" spans="2:15" ht="15" x14ac:dyDescent="0.25">
      <c r="B24" s="39" t="s">
        <v>16</v>
      </c>
      <c r="C24" s="70" t="s">
        <v>34</v>
      </c>
      <c r="D24" s="40"/>
      <c r="E24" s="40"/>
      <c r="F24" s="41"/>
      <c r="G24" s="111"/>
      <c r="H24" s="10"/>
      <c r="I24" s="11"/>
    </row>
    <row r="25" spans="2:15" ht="15" x14ac:dyDescent="0.25">
      <c r="B25" s="42" t="s">
        <v>17</v>
      </c>
      <c r="C25" s="64">
        <v>3.75</v>
      </c>
      <c r="D25" s="45">
        <v>21</v>
      </c>
      <c r="E25" s="45">
        <v>155</v>
      </c>
      <c r="F25" s="46">
        <f>E25*D25*C25</f>
        <v>12206.25</v>
      </c>
      <c r="G25" s="111"/>
      <c r="H25" s="10"/>
      <c r="I25" s="11"/>
    </row>
    <row r="26" spans="2:15" ht="15" x14ac:dyDescent="0.25">
      <c r="B26" s="42" t="s">
        <v>18</v>
      </c>
      <c r="C26" s="64">
        <v>8.75</v>
      </c>
      <c r="D26" s="45">
        <v>21</v>
      </c>
      <c r="E26" s="45">
        <v>57</v>
      </c>
      <c r="F26" s="46">
        <f t="shared" ref="F26:F31" si="2">E26*D26*C26</f>
        <v>10473.75</v>
      </c>
      <c r="G26" s="111"/>
      <c r="H26" s="74"/>
      <c r="I26" s="75"/>
      <c r="J26" s="71"/>
    </row>
    <row r="27" spans="2:15" ht="15" x14ac:dyDescent="0.25">
      <c r="B27" s="42" t="s">
        <v>19</v>
      </c>
      <c r="C27" s="64">
        <v>9.5</v>
      </c>
      <c r="D27" s="45">
        <v>21</v>
      </c>
      <c r="E27" s="45">
        <v>32</v>
      </c>
      <c r="F27" s="46">
        <f t="shared" si="2"/>
        <v>6384</v>
      </c>
      <c r="G27" s="111"/>
      <c r="H27" s="74"/>
      <c r="I27" s="74"/>
      <c r="J27" s="71"/>
    </row>
    <row r="28" spans="2:15" ht="15" x14ac:dyDescent="0.25">
      <c r="B28" s="42" t="s">
        <v>30</v>
      </c>
      <c r="C28" s="64">
        <v>7.95</v>
      </c>
      <c r="D28" s="45">
        <v>21</v>
      </c>
      <c r="E28" s="45">
        <v>57</v>
      </c>
      <c r="F28" s="46">
        <f t="shared" si="2"/>
        <v>9516.15</v>
      </c>
      <c r="G28" s="111"/>
      <c r="H28" s="71" t="s">
        <v>45</v>
      </c>
      <c r="I28" s="71"/>
      <c r="J28" s="71"/>
    </row>
    <row r="29" spans="2:15" ht="15" x14ac:dyDescent="0.25">
      <c r="B29" s="42" t="s">
        <v>20</v>
      </c>
      <c r="C29" s="64">
        <v>2.5</v>
      </c>
      <c r="D29" s="45">
        <v>21</v>
      </c>
      <c r="E29" s="45">
        <v>75</v>
      </c>
      <c r="F29" s="46">
        <f t="shared" si="2"/>
        <v>3937.5</v>
      </c>
      <c r="G29" s="111"/>
      <c r="H29" s="71"/>
      <c r="I29" s="71"/>
      <c r="J29" s="71"/>
    </row>
    <row r="30" spans="2:15" ht="15" x14ac:dyDescent="0.25">
      <c r="B30" s="42" t="s">
        <v>35</v>
      </c>
      <c r="C30" s="64">
        <v>4</v>
      </c>
      <c r="D30" s="45">
        <v>21</v>
      </c>
      <c r="E30" s="45">
        <v>76</v>
      </c>
      <c r="F30" s="46">
        <f t="shared" si="2"/>
        <v>6384</v>
      </c>
      <c r="G30" s="111"/>
      <c r="H30" s="71"/>
      <c r="I30" s="71"/>
      <c r="J30" s="71"/>
    </row>
    <row r="31" spans="2:15" ht="15" x14ac:dyDescent="0.25">
      <c r="B31" s="42" t="s">
        <v>36</v>
      </c>
      <c r="C31" s="64">
        <v>5</v>
      </c>
      <c r="D31" s="45">
        <v>21</v>
      </c>
      <c r="E31" s="45">
        <v>55</v>
      </c>
      <c r="F31" s="46">
        <f t="shared" si="2"/>
        <v>5775</v>
      </c>
      <c r="G31" s="111"/>
      <c r="H31" s="71"/>
      <c r="I31" s="71"/>
      <c r="J31" s="71"/>
    </row>
    <row r="32" spans="2:15" ht="15" x14ac:dyDescent="0.25">
      <c r="B32" s="42"/>
      <c r="C32" s="38"/>
      <c r="D32" s="45"/>
      <c r="E32" s="45"/>
      <c r="F32" s="47"/>
      <c r="G32" s="111"/>
    </row>
    <row r="33" spans="2:7" ht="15.75" thickBot="1" x14ac:dyDescent="0.3">
      <c r="B33" s="43"/>
      <c r="C33" s="44"/>
      <c r="D33" s="48"/>
      <c r="E33" s="48">
        <f>SUM(E25:E32)</f>
        <v>507</v>
      </c>
      <c r="F33" s="49"/>
      <c r="G33" s="111"/>
    </row>
  </sheetData>
  <mergeCells count="3">
    <mergeCell ref="I13:J13"/>
    <mergeCell ref="D15:E15"/>
    <mergeCell ref="G24:G33"/>
  </mergeCell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B2:J30"/>
  <sheetViews>
    <sheetView showGridLines="0" tabSelected="1" zoomScaleNormal="100" workbookViewId="0"/>
  </sheetViews>
  <sheetFormatPr defaultRowHeight="12.75" x14ac:dyDescent="0.2"/>
  <cols>
    <col min="1" max="1" width="2.7109375" customWidth="1"/>
    <col min="2" max="2" width="29.7109375" bestFit="1" customWidth="1"/>
    <col min="3" max="3" width="13.5703125" bestFit="1" customWidth="1"/>
    <col min="4" max="4" width="13.85546875" bestFit="1" customWidth="1"/>
    <col min="5" max="5" width="14.140625" bestFit="1" customWidth="1"/>
    <col min="6" max="6" width="13.5703125" bestFit="1" customWidth="1"/>
    <col min="7" max="7" width="13.7109375" bestFit="1" customWidth="1"/>
    <col min="8" max="8" width="14.42578125" bestFit="1" customWidth="1"/>
    <col min="9" max="9" width="14" bestFit="1" customWidth="1"/>
    <col min="10" max="10" width="13.5703125" bestFit="1" customWidth="1"/>
  </cols>
  <sheetData>
    <row r="2" spans="2:10" x14ac:dyDescent="0.2">
      <c r="B2" s="76" t="s">
        <v>68</v>
      </c>
    </row>
    <row r="4" spans="2:10" x14ac:dyDescent="0.2">
      <c r="B4" s="84" t="s">
        <v>28</v>
      </c>
      <c r="C4" s="85" t="s">
        <v>51</v>
      </c>
      <c r="D4" s="85" t="s">
        <v>52</v>
      </c>
      <c r="E4" s="85" t="s">
        <v>53</v>
      </c>
      <c r="F4" s="85" t="s">
        <v>54</v>
      </c>
      <c r="G4" s="85" t="s">
        <v>55</v>
      </c>
      <c r="H4" s="93" t="s">
        <v>56</v>
      </c>
      <c r="I4" s="96" t="s">
        <v>58</v>
      </c>
      <c r="J4" s="85" t="s">
        <v>47</v>
      </c>
    </row>
    <row r="5" spans="2:10" x14ac:dyDescent="0.2">
      <c r="B5" s="81" t="s">
        <v>46</v>
      </c>
      <c r="C5" s="82">
        <v>16537.5</v>
      </c>
      <c r="D5" s="82">
        <v>14962.5</v>
      </c>
      <c r="E5" s="82">
        <v>21262.5</v>
      </c>
      <c r="F5" s="82">
        <v>24255</v>
      </c>
      <c r="G5" s="82">
        <v>22443.75</v>
      </c>
      <c r="H5" s="94">
        <v>23310</v>
      </c>
      <c r="I5" s="95">
        <f>H5*30%</f>
        <v>6993</v>
      </c>
      <c r="J5" s="97">
        <f>SUM(C5:H5)</f>
        <v>122771.25</v>
      </c>
    </row>
    <row r="6" spans="2:10" x14ac:dyDescent="0.2">
      <c r="B6" s="81" t="s">
        <v>18</v>
      </c>
      <c r="C6" s="82">
        <v>17456.25</v>
      </c>
      <c r="D6" s="82">
        <v>18191.25</v>
      </c>
      <c r="E6" s="82">
        <v>21131.25</v>
      </c>
      <c r="F6" s="82">
        <v>24438.75</v>
      </c>
      <c r="G6" s="82">
        <v>19845</v>
      </c>
      <c r="H6" s="94">
        <v>20028.75</v>
      </c>
      <c r="I6" s="95">
        <f t="shared" ref="I6:I11" si="0">H6*30%</f>
        <v>6008.625</v>
      </c>
      <c r="J6" s="83">
        <f t="shared" ref="J6:J11" si="1">SUM(C6:H6)</f>
        <v>121091.25</v>
      </c>
    </row>
    <row r="7" spans="2:10" x14ac:dyDescent="0.2">
      <c r="B7" s="81" t="s">
        <v>57</v>
      </c>
      <c r="C7" s="82">
        <v>10972.5</v>
      </c>
      <c r="D7" s="82">
        <v>9775.5</v>
      </c>
      <c r="E7" s="82">
        <v>9177</v>
      </c>
      <c r="F7" s="82">
        <v>8179.5</v>
      </c>
      <c r="G7" s="82">
        <v>8578.5</v>
      </c>
      <c r="H7" s="94">
        <v>11371.5</v>
      </c>
      <c r="I7" s="95">
        <f t="shared" si="0"/>
        <v>3411.45</v>
      </c>
      <c r="J7" s="83">
        <f t="shared" si="1"/>
        <v>58054.5</v>
      </c>
    </row>
    <row r="8" spans="2:10" x14ac:dyDescent="0.2">
      <c r="B8" s="81" t="s">
        <v>30</v>
      </c>
      <c r="C8" s="82">
        <v>20868.75</v>
      </c>
      <c r="D8" s="82">
        <v>20367.900000000001</v>
      </c>
      <c r="E8" s="82">
        <v>22204.35</v>
      </c>
      <c r="F8" s="82">
        <v>21870.45</v>
      </c>
      <c r="G8" s="82">
        <v>19032.300000000003</v>
      </c>
      <c r="H8" s="94">
        <v>18698.400000000001</v>
      </c>
      <c r="I8" s="95">
        <f t="shared" si="0"/>
        <v>5609.52</v>
      </c>
      <c r="J8" s="83">
        <f t="shared" si="1"/>
        <v>123042.15</v>
      </c>
    </row>
    <row r="9" spans="2:10" x14ac:dyDescent="0.2">
      <c r="B9" s="81" t="s">
        <v>20</v>
      </c>
      <c r="C9" s="82">
        <v>13230</v>
      </c>
      <c r="D9" s="82">
        <v>12285</v>
      </c>
      <c r="E9" s="82">
        <v>13104</v>
      </c>
      <c r="F9" s="82">
        <v>14994</v>
      </c>
      <c r="G9" s="82">
        <v>13293</v>
      </c>
      <c r="H9" s="94">
        <v>9854</v>
      </c>
      <c r="I9" s="95">
        <f t="shared" si="0"/>
        <v>2956.2</v>
      </c>
      <c r="J9" s="83">
        <f t="shared" si="1"/>
        <v>76760</v>
      </c>
    </row>
    <row r="10" spans="2:10" x14ac:dyDescent="0.2">
      <c r="B10" s="81" t="s">
        <v>14</v>
      </c>
      <c r="C10" s="82">
        <v>4620</v>
      </c>
      <c r="D10" s="82">
        <v>3108</v>
      </c>
      <c r="E10" s="82">
        <v>11760</v>
      </c>
      <c r="F10" s="82">
        <v>18648</v>
      </c>
      <c r="G10" s="82">
        <v>16716</v>
      </c>
      <c r="H10" s="94">
        <v>13524</v>
      </c>
      <c r="I10" s="95">
        <f t="shared" si="0"/>
        <v>4057.2</v>
      </c>
      <c r="J10" s="83">
        <f t="shared" si="1"/>
        <v>68376</v>
      </c>
    </row>
    <row r="11" spans="2:10" ht="13.5" thickBot="1" x14ac:dyDescent="0.25">
      <c r="B11" s="81" t="s">
        <v>13</v>
      </c>
      <c r="C11" s="106">
        <v>3675</v>
      </c>
      <c r="D11" s="106">
        <v>3675</v>
      </c>
      <c r="E11" s="106">
        <v>8085</v>
      </c>
      <c r="F11" s="106">
        <v>12180</v>
      </c>
      <c r="G11" s="106">
        <v>11025</v>
      </c>
      <c r="H11" s="107">
        <v>9975</v>
      </c>
      <c r="I11" s="95">
        <f t="shared" si="0"/>
        <v>2992.5</v>
      </c>
      <c r="J11" s="83">
        <f t="shared" si="1"/>
        <v>48615</v>
      </c>
    </row>
    <row r="12" spans="2:10" ht="13.5" thickBot="1" x14ac:dyDescent="0.25">
      <c r="B12" s="104" t="s">
        <v>48</v>
      </c>
      <c r="C12" s="108"/>
      <c r="D12" s="108"/>
      <c r="E12" s="108"/>
      <c r="F12" s="108"/>
      <c r="G12" s="108"/>
      <c r="H12" s="108"/>
      <c r="I12" s="105"/>
      <c r="J12" s="98"/>
    </row>
    <row r="13" spans="2:10" ht="13.5" thickBot="1" x14ac:dyDescent="0.25"/>
    <row r="14" spans="2:10" ht="13.5" thickBot="1" x14ac:dyDescent="0.25">
      <c r="B14" s="88" t="s">
        <v>49</v>
      </c>
      <c r="C14" s="100"/>
      <c r="D14" s="124" t="s">
        <v>59</v>
      </c>
      <c r="E14" s="125"/>
      <c r="F14" s="125"/>
      <c r="G14" s="126"/>
      <c r="I14" s="76"/>
      <c r="J14" s="76"/>
    </row>
    <row r="15" spans="2:10" ht="13.5" thickBot="1" x14ac:dyDescent="0.25">
      <c r="B15" s="81" t="s">
        <v>21</v>
      </c>
      <c r="C15" s="99">
        <v>7500</v>
      </c>
      <c r="D15" s="127"/>
      <c r="E15" s="128"/>
      <c r="F15" s="128"/>
      <c r="G15" s="129"/>
      <c r="I15" s="76"/>
      <c r="J15" s="76"/>
    </row>
    <row r="16" spans="2:10" ht="13.5" thickBot="1" x14ac:dyDescent="0.25">
      <c r="B16" s="81" t="s">
        <v>22</v>
      </c>
      <c r="C16" s="89">
        <v>3500</v>
      </c>
      <c r="D16" s="78"/>
      <c r="E16" s="78"/>
      <c r="F16" s="76"/>
      <c r="I16" s="76"/>
      <c r="J16" s="76"/>
    </row>
    <row r="17" spans="2:10" ht="13.5" thickBot="1" x14ac:dyDescent="0.25">
      <c r="B17" s="81" t="s">
        <v>31</v>
      </c>
      <c r="C17" s="99">
        <v>36000</v>
      </c>
      <c r="D17" s="124" t="s">
        <v>60</v>
      </c>
      <c r="E17" s="125"/>
      <c r="F17" s="125"/>
      <c r="G17" s="126"/>
    </row>
    <row r="18" spans="2:10" ht="13.5" thickBot="1" x14ac:dyDescent="0.25">
      <c r="B18" s="81" t="s">
        <v>23</v>
      </c>
      <c r="C18" s="99">
        <v>50400</v>
      </c>
      <c r="D18" s="127"/>
      <c r="E18" s="128"/>
      <c r="F18" s="128"/>
      <c r="G18" s="129"/>
    </row>
    <row r="19" spans="2:10" ht="13.5" thickBot="1" x14ac:dyDescent="0.25">
      <c r="B19" s="81" t="s">
        <v>24</v>
      </c>
      <c r="C19" s="89">
        <v>225000</v>
      </c>
      <c r="D19" s="78"/>
      <c r="E19" s="78"/>
      <c r="F19" s="76"/>
    </row>
    <row r="20" spans="2:10" ht="13.5" thickBot="1" x14ac:dyDescent="0.25">
      <c r="B20" s="76"/>
      <c r="C20" s="86"/>
      <c r="D20" s="124" t="s">
        <v>67</v>
      </c>
      <c r="E20" s="125"/>
      <c r="F20" s="125"/>
      <c r="G20" s="125"/>
      <c r="H20" s="125"/>
      <c r="I20" s="125"/>
      <c r="J20" s="126"/>
    </row>
    <row r="21" spans="2:10" x14ac:dyDescent="0.2">
      <c r="B21" s="84" t="s">
        <v>50</v>
      </c>
      <c r="C21" s="90"/>
      <c r="D21" s="80"/>
      <c r="E21" s="80"/>
      <c r="F21" s="80"/>
      <c r="G21" s="103"/>
      <c r="H21" s="77"/>
      <c r="I21" s="11"/>
    </row>
    <row r="22" spans="2:10" ht="13.5" thickBot="1" x14ac:dyDescent="0.25">
      <c r="B22" s="91" t="s">
        <v>46</v>
      </c>
      <c r="C22" s="92">
        <v>3.75</v>
      </c>
      <c r="D22" s="79"/>
      <c r="E22" s="79"/>
      <c r="F22" s="87"/>
      <c r="G22" s="103"/>
      <c r="H22" s="77"/>
      <c r="I22" s="11"/>
    </row>
    <row r="23" spans="2:10" ht="13.5" thickBot="1" x14ac:dyDescent="0.25">
      <c r="B23" s="91" t="s">
        <v>18</v>
      </c>
      <c r="C23" s="92">
        <v>8.75</v>
      </c>
      <c r="E23" s="79"/>
      <c r="G23" s="118" t="s">
        <v>66</v>
      </c>
      <c r="H23" s="119"/>
      <c r="I23" s="119"/>
      <c r="J23" s="120"/>
    </row>
    <row r="24" spans="2:10" x14ac:dyDescent="0.2">
      <c r="B24" s="91" t="s">
        <v>57</v>
      </c>
      <c r="C24" s="92">
        <v>9.5</v>
      </c>
      <c r="E24" s="101"/>
      <c r="F24" s="102"/>
      <c r="G24" s="123" t="s">
        <v>61</v>
      </c>
      <c r="H24" s="123"/>
      <c r="I24" s="123"/>
      <c r="J24" s="109"/>
    </row>
    <row r="25" spans="2:10" ht="13.5" thickBot="1" x14ac:dyDescent="0.25">
      <c r="B25" s="91" t="s">
        <v>30</v>
      </c>
      <c r="C25" s="92">
        <v>7.95</v>
      </c>
      <c r="E25" s="101"/>
      <c r="F25" s="102"/>
      <c r="G25" s="122" t="s">
        <v>62</v>
      </c>
      <c r="H25" s="122"/>
      <c r="I25" s="122"/>
      <c r="J25" s="110"/>
    </row>
    <row r="26" spans="2:10" x14ac:dyDescent="0.2">
      <c r="B26" s="91" t="s">
        <v>20</v>
      </c>
      <c r="C26" s="92">
        <v>2.5</v>
      </c>
      <c r="E26" s="101"/>
      <c r="F26" s="102"/>
      <c r="G26" s="123" t="s">
        <v>63</v>
      </c>
      <c r="H26" s="123"/>
      <c r="I26" s="123"/>
      <c r="J26" s="109"/>
    </row>
    <row r="27" spans="2:10" ht="13.5" thickBot="1" x14ac:dyDescent="0.25">
      <c r="B27" s="91" t="s">
        <v>35</v>
      </c>
      <c r="C27" s="92">
        <v>4</v>
      </c>
      <c r="E27" s="101"/>
      <c r="F27" s="102"/>
      <c r="G27" s="122" t="s">
        <v>64</v>
      </c>
      <c r="H27" s="122"/>
      <c r="I27" s="122"/>
      <c r="J27" s="110"/>
    </row>
    <row r="28" spans="2:10" x14ac:dyDescent="0.2">
      <c r="B28" s="91" t="s">
        <v>36</v>
      </c>
      <c r="C28" s="92">
        <v>5</v>
      </c>
      <c r="D28" s="79"/>
      <c r="E28" s="79"/>
      <c r="F28" s="87"/>
      <c r="G28" s="121" t="s">
        <v>65</v>
      </c>
      <c r="H28" s="121"/>
      <c r="I28" s="121"/>
      <c r="J28" s="109"/>
    </row>
    <row r="29" spans="2:10" x14ac:dyDescent="0.2">
      <c r="B29" s="80"/>
      <c r="C29" s="80"/>
      <c r="D29" s="79"/>
      <c r="E29" s="79"/>
      <c r="F29" s="79"/>
      <c r="G29" s="103"/>
    </row>
    <row r="30" spans="2:10" x14ac:dyDescent="0.2">
      <c r="B30" s="80"/>
      <c r="C30" s="80"/>
      <c r="D30" s="79"/>
      <c r="E30" s="79"/>
      <c r="F30" s="79"/>
      <c r="G30" s="103"/>
    </row>
  </sheetData>
  <sheetProtection sheet="1" objects="1" scenarios="1"/>
  <mergeCells count="11">
    <mergeCell ref="D17:G17"/>
    <mergeCell ref="D14:G14"/>
    <mergeCell ref="D20:J20"/>
    <mergeCell ref="D18:G18"/>
    <mergeCell ref="D15:G15"/>
    <mergeCell ref="G23:J23"/>
    <mergeCell ref="G28:I28"/>
    <mergeCell ref="G27:I27"/>
    <mergeCell ref="G26:I26"/>
    <mergeCell ref="G25:I25"/>
    <mergeCell ref="G24:I24"/>
  </mergeCells>
  <pageMargins left="0.7" right="0.7" top="0.75" bottom="0.75" header="0.3" footer="0.3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input1</vt:lpstr>
      <vt:lpstr>input2</vt:lpstr>
      <vt:lpstr>bedrijfsresultaat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Vegt, MR (Maik) van der</dc:creator>
  <cp:lastModifiedBy>Vegt, M.R. (Maik) van der</cp:lastModifiedBy>
  <dcterms:created xsi:type="dcterms:W3CDTF">2017-01-28T19:23:46Z</dcterms:created>
  <dcterms:modified xsi:type="dcterms:W3CDTF">2023-05-12T12:46:43Z</dcterms:modified>
  <cp:contentStatus/>
</cp:coreProperties>
</file>